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ԲՍԿ" sheetId="7" r:id="rId3"/>
    <sheet name="Դրամաշնորհ" sheetId="10" r:id="rId4"/>
  </sheets>
  <calcPr calcId="162913"/>
</workbook>
</file>

<file path=xl/calcChain.xml><?xml version="1.0" encoding="utf-8"?>
<calcChain xmlns="http://schemas.openxmlformats.org/spreadsheetml/2006/main">
  <c r="L70" i="1" l="1"/>
  <c r="K613" i="1" l="1"/>
  <c r="L613" i="1"/>
  <c r="J613" i="1"/>
  <c r="I195" i="4" l="1"/>
  <c r="K181" i="1"/>
  <c r="L181" i="1"/>
  <c r="H180" i="1"/>
  <c r="K75" i="1"/>
  <c r="L75" i="1"/>
  <c r="M75" i="1"/>
  <c r="K70" i="1"/>
  <c r="G35" i="1"/>
  <c r="K80" i="1"/>
  <c r="L80" i="1"/>
  <c r="J80" i="1"/>
  <c r="K56" i="1"/>
  <c r="L56" i="1"/>
  <c r="J56" i="1"/>
  <c r="J75" i="1"/>
  <c r="H75" i="1" l="1"/>
  <c r="H80" i="1"/>
  <c r="I80" i="1"/>
  <c r="I81" i="1"/>
  <c r="F35" i="1"/>
  <c r="G272" i="1"/>
  <c r="I131" i="1"/>
  <c r="I129" i="1" s="1"/>
  <c r="G129" i="1"/>
  <c r="H129" i="1"/>
  <c r="H69" i="1"/>
  <c r="G69" i="1"/>
  <c r="H64" i="1"/>
  <c r="G64" i="1"/>
  <c r="H48" i="1"/>
  <c r="G48" i="1"/>
  <c r="G47" i="1"/>
  <c r="H662" i="1" l="1"/>
  <c r="H270" i="1" l="1"/>
  <c r="H273" i="1" s="1"/>
  <c r="H322" i="1"/>
  <c r="H135" i="1"/>
  <c r="H73" i="1"/>
  <c r="H71" i="1"/>
  <c r="H63" i="1"/>
  <c r="H53" i="1"/>
  <c r="H37" i="1"/>
  <c r="H35" i="1" s="1"/>
  <c r="G191" i="4" l="1"/>
  <c r="H704" i="1" l="1"/>
  <c r="D32" i="10" l="1"/>
  <c r="E32" i="10"/>
  <c r="E35" i="10" s="1"/>
  <c r="F32" i="10"/>
  <c r="F35" i="10" s="1"/>
  <c r="G32" i="10"/>
  <c r="G35" i="10" s="1"/>
  <c r="I32" i="10"/>
  <c r="I35" i="10" s="1"/>
  <c r="J32" i="10"/>
  <c r="J35" i="10" s="1"/>
  <c r="K32" i="10"/>
  <c r="K35" i="10" s="1"/>
  <c r="H34" i="10"/>
  <c r="D35" i="10"/>
  <c r="D74" i="10"/>
  <c r="D77" i="10" s="1"/>
  <c r="E74" i="10"/>
  <c r="E77" i="10" s="1"/>
  <c r="F74" i="10"/>
  <c r="F77" i="10" s="1"/>
  <c r="G74" i="10"/>
  <c r="G77" i="10" s="1"/>
  <c r="I74" i="10"/>
  <c r="I77" i="10" s="1"/>
  <c r="J74" i="10"/>
  <c r="J77" i="10" s="1"/>
  <c r="K74" i="10"/>
  <c r="K77" i="10" s="1"/>
  <c r="H76" i="10"/>
  <c r="D116" i="10"/>
  <c r="E116" i="10"/>
  <c r="F116" i="10"/>
  <c r="G116" i="10"/>
  <c r="G119" i="10" s="1"/>
  <c r="I116" i="10"/>
  <c r="I119" i="10" s="1"/>
  <c r="J116" i="10"/>
  <c r="J119" i="10" s="1"/>
  <c r="K116" i="10"/>
  <c r="K119" i="10" s="1"/>
  <c r="H118" i="10"/>
  <c r="D119" i="10"/>
  <c r="E119" i="10"/>
  <c r="F119" i="10"/>
  <c r="D158" i="10"/>
  <c r="D161" i="10" s="1"/>
  <c r="E158" i="10"/>
  <c r="E161" i="10" s="1"/>
  <c r="F158" i="10"/>
  <c r="F161" i="10" s="1"/>
  <c r="G158" i="10"/>
  <c r="G161" i="10" s="1"/>
  <c r="I158" i="10"/>
  <c r="I161" i="10" s="1"/>
  <c r="J158" i="10"/>
  <c r="J161" i="10" s="1"/>
  <c r="K158" i="10"/>
  <c r="K161" i="10" s="1"/>
  <c r="H159" i="10"/>
  <c r="H160" i="10"/>
  <c r="H119" i="10" l="1"/>
  <c r="H116" i="10"/>
  <c r="H74" i="10"/>
  <c r="H77" i="10" s="1"/>
  <c r="H35" i="10"/>
  <c r="H161" i="10"/>
  <c r="H32" i="10"/>
  <c r="H158" i="10"/>
  <c r="I455" i="4" l="1"/>
  <c r="H320" i="1"/>
  <c r="F420" i="1"/>
  <c r="G420" i="1"/>
  <c r="H420" i="1"/>
  <c r="I424" i="1"/>
  <c r="E420" i="1"/>
  <c r="G75" i="1" l="1"/>
  <c r="I59" i="1"/>
  <c r="I501" i="4" l="1"/>
  <c r="G293" i="4"/>
  <c r="H708" i="1" l="1"/>
  <c r="L705" i="1"/>
  <c r="L704" i="1" s="1"/>
  <c r="L708" i="1" s="1"/>
  <c r="K705" i="1"/>
  <c r="K704" i="1" s="1"/>
  <c r="K708" i="1" s="1"/>
  <c r="J705" i="1"/>
  <c r="J704" i="1" s="1"/>
  <c r="J708" i="1" s="1"/>
  <c r="I705" i="1"/>
  <c r="G704" i="1"/>
  <c r="G708" i="1" s="1"/>
  <c r="E704" i="1"/>
  <c r="E708" i="1" s="1"/>
  <c r="I662" i="1"/>
  <c r="I661" i="1"/>
  <c r="I659" i="1"/>
  <c r="L658" i="1"/>
  <c r="L657" i="1" s="1"/>
  <c r="L663" i="1" s="1"/>
  <c r="K658" i="1"/>
  <c r="K657" i="1" s="1"/>
  <c r="K663" i="1" s="1"/>
  <c r="J658" i="1"/>
  <c r="J657" i="1" s="1"/>
  <c r="J663" i="1" s="1"/>
  <c r="H658" i="1"/>
  <c r="H657" i="1" s="1"/>
  <c r="H663" i="1" s="1"/>
  <c r="G658" i="1"/>
  <c r="G657" i="1" s="1"/>
  <c r="G663" i="1" s="1"/>
  <c r="F658" i="1"/>
  <c r="E658" i="1"/>
  <c r="E657" i="1" s="1"/>
  <c r="L131" i="7"/>
  <c r="K131" i="7"/>
  <c r="J131" i="7"/>
  <c r="I130" i="7"/>
  <c r="L128" i="7"/>
  <c r="K128" i="7"/>
  <c r="J128" i="7"/>
  <c r="G128" i="7"/>
  <c r="G131" i="7" s="1"/>
  <c r="I131" i="7" s="1"/>
  <c r="I83" i="7"/>
  <c r="L81" i="7"/>
  <c r="L84" i="7" s="1"/>
  <c r="K81" i="7"/>
  <c r="K84" i="7" s="1"/>
  <c r="J81" i="7"/>
  <c r="J84" i="7" s="1"/>
  <c r="E81" i="7"/>
  <c r="E84" i="7" s="1"/>
  <c r="I84" i="7" s="1"/>
  <c r="I613" i="1"/>
  <c r="I128" i="7" l="1"/>
  <c r="I708" i="1"/>
  <c r="I657" i="1"/>
  <c r="E663" i="1"/>
  <c r="I663" i="1" s="1"/>
  <c r="I658" i="1"/>
  <c r="I704" i="1"/>
  <c r="I81" i="7"/>
  <c r="I320" i="1" l="1"/>
  <c r="F321" i="1"/>
  <c r="G321" i="1"/>
  <c r="H321" i="1"/>
  <c r="F319" i="1"/>
  <c r="G319" i="1"/>
  <c r="H319" i="1"/>
  <c r="H318" i="1" l="1"/>
  <c r="G318" i="1"/>
  <c r="K179" i="1" l="1"/>
  <c r="K178" i="1" s="1"/>
  <c r="L179" i="1"/>
  <c r="L178" i="1" s="1"/>
  <c r="J181" i="1"/>
  <c r="J179" i="1"/>
  <c r="F181" i="1"/>
  <c r="G181" i="1"/>
  <c r="H181" i="1"/>
  <c r="F179" i="1"/>
  <c r="G179" i="1"/>
  <c r="H179" i="1"/>
  <c r="J178" i="1" l="1"/>
  <c r="G178" i="1"/>
  <c r="F178" i="1"/>
  <c r="H178" i="1"/>
  <c r="I180" i="1"/>
  <c r="E181" i="1"/>
  <c r="I181" i="1" s="1"/>
  <c r="E179" i="1"/>
  <c r="I179" i="1" s="1"/>
  <c r="E178" i="1" l="1"/>
  <c r="F56" i="1"/>
  <c r="G56" i="1"/>
  <c r="H56" i="1"/>
  <c r="I57" i="1"/>
  <c r="G612" i="1" l="1"/>
  <c r="G615" i="1" s="1"/>
  <c r="E938" i="4" l="1"/>
  <c r="G558" i="4"/>
  <c r="E558" i="4"/>
  <c r="E296" i="4"/>
  <c r="I191" i="4"/>
  <c r="G190" i="4"/>
  <c r="I190" i="4" s="1"/>
  <c r="G192" i="4"/>
  <c r="I192" i="4" s="1"/>
  <c r="G193" i="4"/>
  <c r="I193" i="4" s="1"/>
  <c r="G194" i="4"/>
  <c r="I194" i="4" s="1"/>
  <c r="G189" i="4"/>
  <c r="E190" i="4"/>
  <c r="E191" i="4"/>
  <c r="E192" i="4"/>
  <c r="E193" i="4"/>
  <c r="E194" i="4"/>
  <c r="E189" i="4"/>
  <c r="G97" i="4"/>
  <c r="E97" i="4"/>
  <c r="E56" i="1" l="1"/>
  <c r="I83" i="1" l="1"/>
  <c r="L82" i="1"/>
  <c r="K82" i="1"/>
  <c r="J82" i="1"/>
  <c r="H82" i="1"/>
  <c r="G82" i="1"/>
  <c r="F82" i="1"/>
  <c r="E82" i="1"/>
  <c r="I75" i="1"/>
  <c r="I74" i="1"/>
  <c r="I73" i="1"/>
  <c r="I72" i="1"/>
  <c r="H70" i="1"/>
  <c r="I71" i="1"/>
  <c r="J70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H52" i="1"/>
  <c r="L52" i="1"/>
  <c r="K52" i="1"/>
  <c r="J52" i="1"/>
  <c r="G52" i="1"/>
  <c r="F52" i="1"/>
  <c r="E52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F34" i="1" l="1"/>
  <c r="E34" i="1"/>
  <c r="L34" i="1"/>
  <c r="L87" i="1" s="1"/>
  <c r="G34" i="1"/>
  <c r="G87" i="1" s="1"/>
  <c r="J34" i="1"/>
  <c r="K34" i="1"/>
  <c r="K87" i="1" s="1"/>
  <c r="F87" i="1"/>
  <c r="E87" i="1"/>
  <c r="I82" i="1"/>
  <c r="I67" i="1"/>
  <c r="I56" i="1"/>
  <c r="I52" i="1"/>
  <c r="I35" i="1"/>
  <c r="J87" i="1"/>
  <c r="I70" i="1"/>
  <c r="I53" i="1"/>
  <c r="H44" i="1"/>
  <c r="H34" i="1" l="1"/>
  <c r="H87" i="1" s="1"/>
  <c r="I87" i="1" s="1"/>
  <c r="I44" i="1"/>
  <c r="I34" i="1" l="1"/>
  <c r="I182" i="1"/>
  <c r="L183" i="1"/>
  <c r="K183" i="1"/>
  <c r="J183" i="1"/>
  <c r="H183" i="1"/>
  <c r="G183" i="1"/>
  <c r="F129" i="1"/>
  <c r="F135" i="1" s="1"/>
  <c r="G135" i="1"/>
  <c r="I178" i="1" l="1"/>
  <c r="I183" i="1" s="1"/>
  <c r="E183" i="1"/>
  <c r="I226" i="1"/>
  <c r="L224" i="1"/>
  <c r="L227" i="1" s="1"/>
  <c r="K224" i="1"/>
  <c r="K227" i="1" s="1"/>
  <c r="J224" i="1"/>
  <c r="J227" i="1" s="1"/>
  <c r="H224" i="1"/>
  <c r="H227" i="1" s="1"/>
  <c r="G224" i="1"/>
  <c r="G227" i="1" s="1"/>
  <c r="F224" i="1"/>
  <c r="E224" i="1"/>
  <c r="E227" i="1" s="1"/>
  <c r="I227" i="1" l="1"/>
  <c r="I224" i="1"/>
  <c r="G41" i="4"/>
  <c r="F369" i="1" l="1"/>
  <c r="F372" i="1" s="1"/>
  <c r="G369" i="1"/>
  <c r="G372" i="1" s="1"/>
  <c r="H369" i="1"/>
  <c r="H372" i="1" s="1"/>
  <c r="F471" i="1" l="1"/>
  <c r="F476" i="1" s="1"/>
  <c r="G471" i="1"/>
  <c r="G476" i="1" s="1"/>
  <c r="H471" i="1"/>
  <c r="H476" i="1" s="1"/>
  <c r="I322" i="1"/>
  <c r="I323" i="1"/>
  <c r="I35" i="7" l="1"/>
  <c r="G607" i="4" l="1"/>
  <c r="I607" i="4" s="1"/>
  <c r="G939" i="4" l="1"/>
  <c r="I939" i="4" s="1"/>
  <c r="I892" i="4"/>
  <c r="E607" i="4" l="1"/>
  <c r="G303" i="4" l="1"/>
  <c r="I303" i="4" s="1"/>
  <c r="E303" i="4"/>
  <c r="I143" i="4" l="1"/>
  <c r="G95" i="4"/>
  <c r="I95" i="4" s="1"/>
  <c r="E95" i="4"/>
  <c r="I189" i="4"/>
  <c r="G658" i="4" l="1"/>
  <c r="I800" i="4" l="1"/>
  <c r="I503" i="4" l="1"/>
  <c r="I502" i="4"/>
  <c r="G454" i="4"/>
  <c r="I454" i="4" s="1"/>
  <c r="G453" i="4"/>
  <c r="I453" i="4" s="1"/>
  <c r="G406" i="4"/>
  <c r="I406" i="4" s="1"/>
  <c r="G405" i="4"/>
  <c r="I405" i="4" s="1"/>
  <c r="G354" i="4"/>
  <c r="I354" i="4" s="1"/>
  <c r="G355" i="4"/>
  <c r="I355" i="4" s="1"/>
  <c r="G356" i="4"/>
  <c r="I356" i="4" s="1"/>
  <c r="G353" i="4"/>
  <c r="I353" i="4" s="1"/>
  <c r="K568" i="1"/>
  <c r="L568" i="1"/>
  <c r="J568" i="1"/>
  <c r="I568" i="1"/>
  <c r="G567" i="1"/>
  <c r="F521" i="1" l="1"/>
  <c r="F524" i="1" s="1"/>
  <c r="G521" i="1"/>
  <c r="G524" i="1" s="1"/>
  <c r="J319" i="1"/>
  <c r="L319" i="1"/>
  <c r="K319" i="1"/>
  <c r="H324" i="1"/>
  <c r="G270" i="1"/>
  <c r="G273" i="1" s="1"/>
  <c r="I846" i="4" l="1"/>
  <c r="L612" i="1" l="1"/>
  <c r="L615" i="1" s="1"/>
  <c r="K612" i="1"/>
  <c r="K615" i="1" s="1"/>
  <c r="J612" i="1"/>
  <c r="J615" i="1" s="1"/>
  <c r="H612" i="1"/>
  <c r="H615" i="1" s="1"/>
  <c r="F612" i="1"/>
  <c r="F615" i="1" s="1"/>
  <c r="E612" i="1"/>
  <c r="E615" i="1" s="1"/>
  <c r="I615" i="1" l="1"/>
  <c r="I612" i="1"/>
  <c r="K33" i="7" l="1"/>
  <c r="K36" i="7" s="1"/>
  <c r="L33" i="7"/>
  <c r="L36" i="7" s="1"/>
  <c r="J33" i="7"/>
  <c r="J36" i="7" s="1"/>
  <c r="E33" i="7"/>
  <c r="I34" i="7"/>
  <c r="I33" i="7" l="1"/>
  <c r="E36" i="7"/>
  <c r="I36" i="7" s="1"/>
  <c r="G754" i="4"/>
  <c r="I754" i="4" s="1"/>
  <c r="G753" i="4"/>
  <c r="I753" i="4" s="1"/>
  <c r="E754" i="4"/>
  <c r="E753" i="4"/>
  <c r="I242" i="4" l="1"/>
  <c r="I407" i="4" l="1"/>
  <c r="E406" i="4"/>
  <c r="E405" i="4"/>
  <c r="K567" i="1" l="1"/>
  <c r="K570" i="1" s="1"/>
  <c r="L567" i="1"/>
  <c r="L570" i="1" s="1"/>
  <c r="J567" i="1"/>
  <c r="J570" i="1" s="1"/>
  <c r="F567" i="1"/>
  <c r="F570" i="1" s="1"/>
  <c r="G570" i="1"/>
  <c r="H567" i="1"/>
  <c r="H570" i="1" s="1"/>
  <c r="E567" i="1"/>
  <c r="I567" i="1" l="1"/>
  <c r="E570" i="1"/>
  <c r="I570" i="1" s="1"/>
  <c r="K471" i="1" l="1"/>
  <c r="L471" i="1"/>
  <c r="J471" i="1"/>
  <c r="E471" i="1"/>
  <c r="K270" i="1"/>
  <c r="L270" i="1"/>
  <c r="J270" i="1"/>
  <c r="E270" i="1"/>
  <c r="G324" i="1" l="1"/>
  <c r="I706" i="4"/>
  <c r="I705" i="4"/>
  <c r="I658" i="4"/>
  <c r="E658" i="4"/>
  <c r="G657" i="4"/>
  <c r="E657" i="4"/>
  <c r="I609" i="4"/>
  <c r="G608" i="4"/>
  <c r="I608" i="4" s="1"/>
  <c r="E608" i="4"/>
  <c r="G606" i="4"/>
  <c r="I606" i="4" s="1"/>
  <c r="E606" i="4"/>
  <c r="G605" i="4"/>
  <c r="I605" i="4" s="1"/>
  <c r="E605" i="4"/>
  <c r="G604" i="4"/>
  <c r="I604" i="4" s="1"/>
  <c r="E604" i="4"/>
  <c r="H657" i="4" l="1"/>
  <c r="I657" i="4" s="1"/>
  <c r="G556" i="4" l="1"/>
  <c r="I556" i="4" s="1"/>
  <c r="E556" i="4"/>
  <c r="G555" i="4"/>
  <c r="I555" i="4" s="1"/>
  <c r="E555" i="4"/>
  <c r="G554" i="4"/>
  <c r="I554" i="4" s="1"/>
  <c r="E554" i="4"/>
  <c r="I558" i="4"/>
  <c r="G557" i="4"/>
  <c r="I557" i="4" s="1"/>
  <c r="E557" i="4"/>
  <c r="I504" i="4"/>
  <c r="E454" i="4"/>
  <c r="I456" i="4"/>
  <c r="E453" i="4"/>
  <c r="E356" i="4"/>
  <c r="E354" i="4"/>
  <c r="E353" i="4"/>
  <c r="I357" i="4"/>
  <c r="E355" i="4"/>
  <c r="G291" i="4"/>
  <c r="I291" i="4" s="1"/>
  <c r="G292" i="4"/>
  <c r="I292" i="4" s="1"/>
  <c r="I293" i="4"/>
  <c r="G294" i="4"/>
  <c r="I294" i="4" s="1"/>
  <c r="G295" i="4"/>
  <c r="I295" i="4" s="1"/>
  <c r="G296" i="4"/>
  <c r="I296" i="4" s="1"/>
  <c r="G297" i="4"/>
  <c r="I297" i="4" s="1"/>
  <c r="G298" i="4"/>
  <c r="I298" i="4" s="1"/>
  <c r="G299" i="4"/>
  <c r="H299" i="4" s="1"/>
  <c r="G300" i="4"/>
  <c r="I300" i="4" s="1"/>
  <c r="G301" i="4"/>
  <c r="I301" i="4" s="1"/>
  <c r="G302" i="4"/>
  <c r="I302" i="4" s="1"/>
  <c r="G304" i="4"/>
  <c r="I304" i="4" s="1"/>
  <c r="G305" i="4"/>
  <c r="I305" i="4" s="1"/>
  <c r="G306" i="4"/>
  <c r="E289" i="4"/>
  <c r="E290" i="4"/>
  <c r="E291" i="4"/>
  <c r="E292" i="4"/>
  <c r="E293" i="4"/>
  <c r="E294" i="4"/>
  <c r="E295" i="4"/>
  <c r="E297" i="4"/>
  <c r="E298" i="4"/>
  <c r="E299" i="4"/>
  <c r="E300" i="4"/>
  <c r="E301" i="4"/>
  <c r="E302" i="4"/>
  <c r="E304" i="4"/>
  <c r="E305" i="4"/>
  <c r="E306" i="4"/>
  <c r="G289" i="4"/>
  <c r="G290" i="4"/>
  <c r="I290" i="4" s="1"/>
  <c r="G288" i="4"/>
  <c r="I288" i="4" s="1"/>
  <c r="E288" i="4"/>
  <c r="I307" i="4"/>
  <c r="I97" i="4"/>
  <c r="G94" i="4"/>
  <c r="I94" i="4" s="1"/>
  <c r="G96" i="4"/>
  <c r="I96" i="4" s="1"/>
  <c r="G93" i="4"/>
  <c r="I93" i="4" s="1"/>
  <c r="E94" i="4"/>
  <c r="E96" i="4"/>
  <c r="E93" i="4"/>
  <c r="I47" i="4"/>
  <c r="G38" i="4"/>
  <c r="I38" i="4" s="1"/>
  <c r="G39" i="4"/>
  <c r="I39" i="4" s="1"/>
  <c r="G40" i="4"/>
  <c r="I40" i="4" s="1"/>
  <c r="I41" i="4"/>
  <c r="G42" i="4"/>
  <c r="I42" i="4" s="1"/>
  <c r="G43" i="4"/>
  <c r="I43" i="4" s="1"/>
  <c r="G44" i="4"/>
  <c r="I44" i="4" s="1"/>
  <c r="G45" i="4"/>
  <c r="I45" i="4" s="1"/>
  <c r="G46" i="4"/>
  <c r="G37" i="4"/>
  <c r="I37" i="4" s="1"/>
  <c r="E45" i="4"/>
  <c r="E39" i="4"/>
  <c r="E40" i="4"/>
  <c r="E41" i="4"/>
  <c r="E42" i="4"/>
  <c r="E43" i="4"/>
  <c r="E44" i="4"/>
  <c r="E46" i="4"/>
  <c r="E38" i="4"/>
  <c r="K524" i="1" l="1"/>
  <c r="L524" i="1"/>
  <c r="K521" i="1"/>
  <c r="L521" i="1"/>
  <c r="J524" i="1"/>
  <c r="J521" i="1"/>
  <c r="I523" i="1"/>
  <c r="E521" i="1"/>
  <c r="E524" i="1" s="1"/>
  <c r="I524" i="1" s="1"/>
  <c r="I521" i="1" l="1"/>
  <c r="K476" i="1"/>
  <c r="L476" i="1"/>
  <c r="J476" i="1"/>
  <c r="E476" i="1"/>
  <c r="I474" i="1"/>
  <c r="G426" i="1"/>
  <c r="J420" i="1"/>
  <c r="J426" i="1" s="1"/>
  <c r="K420" i="1"/>
  <c r="K426" i="1" s="1"/>
  <c r="L420" i="1"/>
  <c r="L426" i="1" s="1"/>
  <c r="H426" i="1"/>
  <c r="I420" i="1"/>
  <c r="K369" i="1"/>
  <c r="K372" i="1" s="1"/>
  <c r="L369" i="1"/>
  <c r="L372" i="1" s="1"/>
  <c r="J369" i="1"/>
  <c r="J372" i="1" s="1"/>
  <c r="E369" i="1"/>
  <c r="E372" i="1" s="1"/>
  <c r="I371" i="1"/>
  <c r="K321" i="1"/>
  <c r="L321" i="1"/>
  <c r="J321" i="1"/>
  <c r="E319" i="1"/>
  <c r="I319" i="1" s="1"/>
  <c r="E321" i="1"/>
  <c r="I321" i="1" s="1"/>
  <c r="L273" i="1"/>
  <c r="J273" i="1"/>
  <c r="K273" i="1"/>
  <c r="I270" i="1"/>
  <c r="I273" i="1" s="1"/>
  <c r="I272" i="1"/>
  <c r="J318" i="1" l="1"/>
  <c r="J324" i="1" s="1"/>
  <c r="K318" i="1"/>
  <c r="K324" i="1" s="1"/>
  <c r="L318" i="1"/>
  <c r="L324" i="1" s="1"/>
  <c r="E318" i="1"/>
  <c r="E426" i="1"/>
  <c r="I426" i="1" s="1"/>
  <c r="I471" i="1"/>
  <c r="I476" i="1" s="1"/>
  <c r="E273" i="1"/>
  <c r="I369" i="1"/>
  <c r="I372" i="1" s="1"/>
  <c r="I318" i="1" l="1"/>
  <c r="J129" i="1"/>
  <c r="J135" i="1" s="1"/>
  <c r="K129" i="1"/>
  <c r="K135" i="1" s="1"/>
  <c r="L129" i="1"/>
  <c r="L135" i="1" s="1"/>
  <c r="E129" i="1"/>
  <c r="E135" i="1" s="1"/>
  <c r="I135" i="1"/>
  <c r="E324" i="1" l="1"/>
  <c r="I324" i="1" s="1"/>
  <c r="E37" i="4" l="1"/>
</calcChain>
</file>

<file path=xl/sharedStrings.xml><?xml version="1.0" encoding="utf-8"?>
<sst xmlns="http://schemas.openxmlformats.org/spreadsheetml/2006/main" count="3458" uniqueCount="360">
  <si>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</si>
  <si>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</si>
  <si>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</si>
  <si>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</si>
  <si>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</si>
  <si>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</si>
  <si>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</si>
  <si>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</si>
  <si>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</si>
  <si>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</si>
  <si>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</si>
  <si>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</si>
  <si>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</si>
  <si>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</si>
  <si>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</si>
  <si>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</si>
  <si>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</si>
  <si>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</si>
  <si>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</si>
  <si>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</si>
  <si>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</si>
  <si>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</si>
  <si>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</si>
  <si>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</si>
  <si>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</si>
  <si>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</si>
  <si>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</si>
  <si>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</si>
  <si>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</si>
  <si>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</si>
  <si>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</si>
  <si>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</si>
  <si>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</si>
  <si>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</si>
  <si>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</si>
  <si>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</si>
  <si>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</si>
  <si>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</si>
  <si>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</si>
  <si>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</si>
  <si>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</si>
  <si>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</si>
  <si>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</si>
  <si>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</si>
  <si>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</si>
  <si>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</si>
  <si>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</si>
  <si>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</si>
  <si>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</si>
  <si>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</si>
  <si>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</si>
  <si>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</si>
  <si>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</si>
  <si>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</si>
  <si>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</si>
  <si>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</si>
  <si>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</si>
  <si>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</si>
  <si>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Պետական բյուջեից համայնքների բյուջեներին ֆինանսական համահարթեցման սկզբունքով տրվող դոտացիաներ</t>
  </si>
  <si>
    <t>Օրենքների կիրարկման արդյունքում համայնքների բյուջեների կորուստների փոխհատուցում</t>
  </si>
  <si>
    <t>6.2 ՍՈՑԻԱԼԱԿԱՆ ՕԳՆՈՒԹՅԱՆ ԴՐԱՄԱԿԱՆ ԱՐՏԱՀԱՅՏՈՒԹՅԱՄԲ ՆՊԱՍՏՆԵՐ (ԲՅՈՒՋԵԻՑ)</t>
  </si>
  <si>
    <t>7.2 ՀԱՐԿԵՐ, ՊԱՐՏԱԴԻՐ ՎՃԱՐՆԵՐ ԵՎ ՏՈՒՅԺԵՐ, ՈՐՈՆՔ ԿԱՌԱՎԱՐՄԱՆ ՏԱՐԲԵՐ ՄԱԿԱՐԴԱԿՆԵՐԻ ԿՈՂՄԻՑ ԿԻՐԱՌՎՈՒՄ ԵՆ ՄԻՄՅԱՆՑ ՆԿԱՏՄԱՄԲ</t>
  </si>
  <si>
    <t>7.3 ԴԱՏԱՐԱՆՆԵՐԻ ԿՈՂՄԻՑ ՆՇԱՆԱԿՎԱԾ ՏՈՒՅԺԵՐ ԵՎ ՏՈՒԳԱՆՔՆԵՐ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</si>
  <si>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</si>
  <si>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</si>
  <si>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</si>
  <si>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</si>
  <si>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</si>
  <si>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</si>
  <si>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</si>
  <si>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</si>
  <si>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</si>
  <si>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</si>
  <si>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</si>
  <si>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</si>
  <si>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</si>
  <si>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</si>
  <si>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</si>
  <si>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</si>
  <si>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</si>
  <si>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</si>
  <si>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</si>
  <si>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</si>
  <si>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</si>
  <si>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</si>
  <si>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</si>
  <si>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</si>
  <si>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</si>
  <si>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</si>
  <si>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</si>
  <si>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</si>
  <si>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</si>
  <si>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</si>
  <si>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</si>
  <si>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</si>
  <si>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</si>
  <si>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</si>
  <si>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</si>
  <si>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</si>
  <si>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</si>
  <si>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</si>
  <si>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</si>
  <si>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</si>
  <si>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</si>
  <si>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</si>
  <si>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</si>
  <si>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</si>
  <si>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</si>
  <si>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</si>
  <si>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</si>
  <si>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</si>
  <si>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</si>
  <si>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</si>
  <si>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-Այլ նպաստներ բյուջեից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</si>
  <si>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</si>
  <si>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</si>
  <si>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</si>
  <si>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</si>
  <si>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-Դատարանների կողմից նշանակված տույժեր և տուգանքներ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</si>
  <si>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</si>
  <si>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</si>
  <si>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</si>
  <si>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</si>
  <si>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</si>
  <si>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</si>
  <si>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</si>
  <si>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</si>
  <si>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</si>
  <si>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</si>
  <si>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</si>
  <si>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</si>
  <si>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</si>
  <si>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</si>
  <si>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</si>
  <si>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</si>
  <si>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</si>
  <si>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</si>
  <si>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</si>
  <si>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</si>
  <si>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</si>
  <si>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</si>
  <si>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</si>
  <si>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</si>
  <si>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</si>
  <si>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</si>
  <si>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</si>
  <si>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</si>
  <si>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</si>
  <si>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</si>
  <si>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</si>
  <si>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</si>
  <si>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</si>
  <si>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</si>
  <si>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</si>
  <si>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</si>
  <si>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Վազգեն Հարությունյան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</si>
  <si>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</si>
  <si>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</si>
  <si>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</si>
  <si>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</si>
  <si>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</si>
  <si>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</si>
  <si>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</si>
  <si>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</si>
  <si>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08</t>
  </si>
  <si>
    <t xml:space="preserve"> Վնասի փոխհատուցում կերակրողը կորցրած անձանց </t>
  </si>
  <si>
    <t>Սոցիալական ապահովություն</t>
  </si>
  <si>
    <t>04</t>
  </si>
  <si>
    <t>Պետական հիմնարկների և կազմակերպությունների աշխատողների սոցիալական փաթեթով ապահովում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</si>
  <si>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</si>
  <si>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</si>
  <si>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</si>
  <si>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ՀՀ պետական պարտքի տարեկան հաշվետվություններ, հատ </t>
  </si>
  <si>
    <t xml:space="preserve"> Հեռուստատեսային հաղորդումներ, հատ </t>
  </si>
  <si>
    <t xml:space="preserve"> Հեռուստատեսային հայտարարություններ, րոպե </t>
  </si>
  <si>
    <t xml:space="preserve"> Ռադիո հայտարարություններ, րոպե </t>
  </si>
  <si>
    <t xml:space="preserve"> Հեռուստատեսային հայտարարությունները հեռարձակող հեռուստաալիքների քանակ, հատ </t>
  </si>
  <si>
    <t xml:space="preserve"> Ռադիո հայտարարությունները հեռարձակող ռադիոալիքների քանակ, հատ </t>
  </si>
  <si>
    <t xml:space="preserve"> Հեռուստատեսային հաղորդումներ հեռարձակման նվազագույն ծածկույթը ՀՀ տարածքում,  տոկոս </t>
  </si>
  <si>
    <t xml:space="preserve"> Ռադիո հայտարարություններ հեռարձակող առնվազն մեկ ռադիոալիքի հեռարձակման նվազագույն ծածկույթը ՀՀ տարածքում,  տոկոս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</si>
  <si>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</si>
  <si>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</si>
  <si>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</si>
  <si>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</si>
  <si>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</si>
  <si>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</si>
  <si>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</si>
  <si>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Ծրագրային բյուջետավորում թեմայով դասընթացների թվաքանակ,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</si>
  <si>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</si>
  <si>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</si>
  <si>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</si>
  <si>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</si>
  <si>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</si>
  <si>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Fitch և Moodys վարկանշային ընկերություններ </t>
  </si>
  <si>
    <t xml:space="preserve"> 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</si>
  <si>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</si>
  <si>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</si>
  <si>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</si>
  <si>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</si>
  <si>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</si>
  <si>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</si>
  <si>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Տեխնիկական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</si>
  <si>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</si>
  <si>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</si>
  <si>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</si>
  <si>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</si>
  <si>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 xml:space="preserve"> Շահառուների ընտրության չափանիշները </t>
  </si>
  <si>
    <t>Ֆինանսական աջակցություն տեղական ինքնակառավարման մարմիններին</t>
  </si>
  <si>
    <t xml:space="preserve"> Օրենսդրությամբ (օրենքներով և կառավարության որոշումներով) նախատեսված օժանդակություն և փոխհատուցումներ ՏԻՄ-երին</t>
  </si>
  <si>
    <t>Շահառու համայնքների թիվ, հատ</t>
  </si>
  <si>
    <t>Տարածքային զարգացում</t>
  </si>
  <si>
    <t>Պետական հիմնարկների և կազմակերպությունների աշխատողների հիփոթեքային վարկի ամսական վճարի, ուսման վճարի և հանգստի ապահովման գծով ծախսերի փոխհատուցում</t>
  </si>
  <si>
    <t>Պետական հիմնարկների և կազմակերպությունների աշխատակիցներ</t>
  </si>
  <si>
    <t>Պետական հիմնարկների և կազմակերպությունների աշխատակիցների քանակը, մարդ</t>
  </si>
  <si>
    <t>Ընդամենը ծախսեր</t>
  </si>
  <si>
    <t xml:space="preserve">Ընդամենը ծախսեր </t>
  </si>
  <si>
    <t>Սոցիալական փաթեթների ապահովում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</si>
  <si>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</si>
  <si>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</si>
  <si>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</si>
  <si>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</si>
  <si>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</si>
  <si>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</si>
  <si>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</si>
  <si>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</si>
  <si>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</si>
  <si>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ՀՀ տարածքային կառավարման և զարգացման նախարարություն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</si>
  <si>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</si>
  <si>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</si>
  <si>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ՀՀ աշխատանքի և սոցիալական հարցերի նախարարություն</t>
  </si>
  <si>
    <t>Սոցիալական ապահովում</t>
  </si>
  <si>
    <t>Վնասի փոխհատուցում կերակրողը կորցրած անձանց</t>
  </si>
  <si>
    <t xml:space="preserve">ՀՀ քաղաք. գործերով վերաքննիչ դատարանի 05-1680 գործով 15.07.2005թ. և 07-3832 գործով 03.11.2007թ.` ինչպես նաև Կենտրոն և Նորք Մարաշ վարչ. շրջանների ընդ. իրավասության 1-ին ատյանի դատարանի 08.06.2012թ. NԵԴԿ/1247/02/10/ վճիռների համաձայն կրած վնասի փոխհատուցում </t>
  </si>
  <si>
    <t>Փոխհատուցումը ստացող ընտանիքների թվաքանակ, հատ</t>
  </si>
  <si>
    <t>Մուրհակների սպասարկում</t>
  </si>
  <si>
    <t>Արտասահմանյան պաշտոնական գործուղում</t>
  </si>
  <si>
    <t>Պետական հատվածի արդիականացման ծրագիր</t>
  </si>
  <si>
    <t>Մասնագիտացված միավոր</t>
  </si>
  <si>
    <t>Արտասահմանյան պաշտոնական գործուղումներ</t>
  </si>
  <si>
    <t>ՀՀ տարածքային կառավարման և ենթակառուցվածքների նախարարություն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</si>
  <si>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</si>
  <si>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</si>
  <si>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</si>
  <si>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</si>
  <si>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</si>
  <si>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</si>
  <si>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</si>
  <si>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</si>
  <si>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</si>
  <si>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 Բլումբերգ Ֆինանս (Bloomberg Finance L©P©), Թոմսոն Ռոյթերս (Thomson Reuters (Markets) Eastern Europe Limited), ՄԱԿ-ի Առևտրի և զարգացման համաժողով (UNCTAD)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</si>
  <si>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</si>
  <si>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</si>
  <si>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</si>
  <si>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</si>
  <si>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</si>
  <si>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</si>
  <si>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</si>
  <si>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</si>
  <si>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Պետական բյուջետային միջոցների հաշվին մրցակցային եղանակով (բացառությամբ երկփուլ մրցույթի) գնման ընթացակարգերի իրականացում էլեկտրոնային համակարգով, տոկոս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</si>
  <si>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</si>
  <si>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</si>
  <si>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</si>
  <si>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</si>
  <si>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</si>
  <si>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</si>
  <si>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</si>
  <si>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</si>
  <si>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</si>
  <si>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Ակտիվն օգտագործող կազմակերպության անվանումը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</si>
  <si>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</si>
  <si>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</si>
  <si>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</si>
  <si>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</si>
  <si>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</si>
  <si>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</si>
  <si>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</si>
  <si>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Հեռուստատեսային հայտարարություններ հեռարձակող առնվազն մեկ հեռուստաալիքի հեռարձակման նվազագույն ծածկույթը ՀՀ տարածքում,  տոկոս </t>
  </si>
  <si>
    <t>7-8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</si>
  <si>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</si>
  <si>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</si>
  <si>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Ծառայություններ մատուցող ընկերություններ </t>
  </si>
  <si>
    <t xml:space="preserve"> Պարտատոմսերի սեփականատիրոջ, իրավական կարգավորման դաշտի, պահառուի փոփոխության գծով գործարքների քանակ, հատ </t>
  </si>
  <si>
    <t xml:space="preserve">  Նոր տեղաբաշխման կազմակերպման համար պատասխանատու գլխավոր տեղաբաշխողների քանակ, հատ </t>
  </si>
  <si>
    <t xml:space="preserve">  Նոր տեղաբաշխման իրավասպասարկման համար պատասխանատու կազմակերպությունների քանակ, հատ </t>
  </si>
  <si>
    <t xml:space="preserve">  Նոր տեղաբաշխվող պարտատոմսերը վարկանշող կազմակերպությունների քանակ, հատ </t>
  </si>
  <si>
    <t xml:space="preserve"> Գնումների համակարգողների շարունակական մասնագիտական վերապատրաստման դասընթացներին մասնակցած անձանց թվաքանակ, մարդ </t>
  </si>
  <si>
    <t xml:space="preserve"> Գնումների համակարգողների շարունակական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</si>
  <si>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թվաքանակ, հատ </t>
  </si>
  <si>
    <t xml:space="preserve"> Գնումների համակարգողների շարունակական մասնագիտական վերապատրաստման մեկ դասընթացի միջին տևողություն, ժամ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</si>
  <si>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</si>
  <si>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դասընթացների վերապատրաստվող խմբերի միջին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</si>
  <si>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</si>
  <si>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</si>
  <si>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</si>
  <si>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</si>
  <si>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</si>
  <si>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շարունակական  վերապատրաստվող խմբերի միջին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</si>
  <si>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</si>
  <si>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</si>
  <si>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</si>
  <si>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</si>
  <si>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>70.1/29.9</t>
  </si>
  <si>
    <t>70/30</t>
  </si>
  <si>
    <t>45/55</t>
  </si>
  <si>
    <t xml:space="preserve"> Գնումների համակարգողների շարունակական մասնագիտական վերապատրաստման դասընթացների արդյունավետություն, գնահատական 1-5 բալային համակարգում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</si>
  <si>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</si>
  <si>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Տեխ.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 / Armeps/ppcm   և  ,LSFinance (ԳԳՕ)ե  համակա </t>
  </si>
  <si>
    <t xml:space="preserve"> Armeps.am և Armeps.am/ppcm գնումների համակարգերի սպասարկում </t>
  </si>
  <si>
    <t xml:space="preserve"> «Տեղական ինքնակառավարման մասին»ՀՀ օրենքի 87-րդ հոդվածի 2-րդ մասի և «ՀՀ բյուջետային համակարգի մասին» ՀՀ օրենքի 20-րդ հոդվածի 2-րդ մասի 2-րդ պարբերության դրույթների համաձայն </t>
  </si>
  <si>
    <t xml:space="preserve"> Միջոցառումն իրականացնող անվանումը </t>
  </si>
  <si>
    <t xml:space="preserve"> Դատարանի վճիռներով վնասի փոխհատուցում ստանալու իրավունք ունեցող անձ </t>
  </si>
  <si>
    <t>Միջոցառումն իրականացնողի անվանումը</t>
  </si>
  <si>
    <t xml:space="preserve"> Տեխնիկական առաջադրանքին համապատասխան ներդրված ԿՖԿՏՀ, % </t>
  </si>
  <si>
    <t>Գնումների գործընթացով պայմանավորված՝ համապատասխան պայմանագրերն ուժի մեջ են մտել փետրվարի ավարտին։</t>
  </si>
  <si>
    <t>Պայմանավորված է  ԱՄՆ դոլարի նկատմամբ ՀՀ դրամի կանխատեսումային և փաստացի ձևավորված փոխարժեքների տարբերությունով:</t>
  </si>
  <si>
    <t>Ակտիվն օգտագործող կազմակերպության(ների) անվանում(ներ)ը`</t>
  </si>
  <si>
    <t xml:space="preserve"> Այլ սարքավորումների քանակը (հատ) </t>
  </si>
  <si>
    <t xml:space="preserve"> Սարքավորումների ծառայության կանխատեսվող միջին ժամկետը (տարի) </t>
  </si>
  <si>
    <t xml:space="preserve"> Համակարգիչների քանակը (հատ) </t>
  </si>
  <si>
    <t xml:space="preserve">«Standard Poors» վարկանիշային գործակալության կողմից վարկանիշերի վերանայումների նվազագույն քանակ, անգամ </t>
  </si>
  <si>
    <t>ՀՀ կառավարության 24.06.21թ. N 1034-Ն որոշում: «Standard Poors»  վարկանիշային գործակալության կողմից վճարման պահանջ չի ներկայացվել:</t>
  </si>
  <si>
    <t xml:space="preserve">ՀՀ կառավարության 29.04.21թ. թիվ 682-Ն որոշում: Տարբերությունը պայմանավորված է նրանով, որ գնման գործընթացը չի սկսվել, որով պայմանավորված ապրանքները ձեռք կբերվեն հաջորդ եռամսյակում: </t>
  </si>
  <si>
    <t xml:space="preserve">Տարբերությունը պայմանավորված է նրանով, որ գնման գործընթացը չի սկսվել, որով պայմանավորված ապրանքները ձեռք կբերվեն հաջորդ եռամսյակում: </t>
  </si>
  <si>
    <t>06</t>
  </si>
  <si>
    <t xml:space="preserve">Եռամսյակային ցուցանիշներ չեն հաստատվել: Պայմանավորված է փաստացի կատարած միջոցառումների քանակով: 
</t>
  </si>
  <si>
    <t>Եռամսյակային ցուցանիշներ չեն հաստատվել:</t>
  </si>
  <si>
    <t xml:space="preserve">Եռամսյակային ցուցանիշներ չեն հաստատվել:  
</t>
  </si>
  <si>
    <t>Խորհրդատուի հետ կնքված պայմանագրի շրջանակում ծառայությունները դեռ չեն մատուցվել և վճարման փաստաթղթեր չեն ներկայացվել: Միջոցառումը կիրականացվի 2021 թվականի 2-րդ կիսամյակում:</t>
  </si>
  <si>
    <t>Խորհրդատուի կողմից համապատասխան ծառայությունները դեռ չեն մատուցվել և ապարատածրագրային համակարգի տեխնիկական բնութագիրը չի կազմվել: Միջոցառումը կիրականացվի 2021 թվականի 2-րդ կիսամյակում:</t>
  </si>
  <si>
    <t>01.01.2021թ. --01.10.2021թ. ժամանակահատվածի համար</t>
  </si>
  <si>
    <t>13 հոկտեմբերի 2021 թ.</t>
  </si>
  <si>
    <t>13 հոկտեմբերի 2021թ.</t>
  </si>
  <si>
    <t>01.01.2021թ.--01.10.2021թ. ժամանակահատվածի համար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</si>
  <si>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</si>
  <si>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</si>
  <si>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Սեպտեմբեր ամսվա որոշ ապրանքների և ծառայությունների դիմաց վճարումները կկատարվեն հոկտեմբեր ամսին:</t>
  </si>
  <si>
    <t xml:space="preserve">Տարբերությունը պայմանավորված է բանկերի կողմից փաստացի մատուցած ծառայություններով: Ինչպես նաև սեպտեմբեր ամսվա մատուցած ծառայության դիմաց վճարումները կկատարվեն հոկտեմբեր ամսին: 
</t>
  </si>
  <si>
    <t xml:space="preserve">Սեպտեմբեր ամսին մատուցված ծառայությունների դիմաց վճարումները կկատարվեն հոկտեմբեր ամսին: </t>
  </si>
  <si>
    <t xml:space="preserve">ՀՀ Կառավարության 18.03.21թ. թիվ 371-Ն որոշում: Սեպտեմբեր ամսին մատուցված ծառայությունների դիմաց վճարումները կկատարվեն հոկտեմբեր ամսին: </t>
  </si>
  <si>
    <t xml:space="preserve">2021թ-ի ինն ամսվա ընթացքում ոչ բոլոր հաստիքներն են համալրված եղել: </t>
  </si>
  <si>
    <t>Գնումների գործընթացով պայմանավորված՝ համապատասխան պայմանագրերն ուժի մեջ են մտել փետրվարի ավարտին: Սեպտեմբեր ամսվա մատուցված ծառայությունների դիմաց վճարումը կկատարվի հոկտեմբեր ամսին։</t>
  </si>
  <si>
    <t xml:space="preserve">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 </t>
  </si>
  <si>
    <r>
      <rPr>
        <b/>
        <sz val="10"/>
        <rFont val="GHEA Grapalat"/>
        <family val="3"/>
      </rPr>
      <t xml:space="preserve">1. </t>
    </r>
    <r>
      <rPr>
        <sz val="10"/>
        <rFont val="GHEA Grapalat"/>
        <family val="3"/>
      </rPr>
      <t xml:space="preserve">ՀՀ կառավարության 30.12.2020թ. «Հայաստանի Հանրապետության 2021 թվականի պետական բյուջեի կատարումն ապահովող միջոցառումների մասին» N 2215-Ն որոշում </t>
    </r>
    <r>
      <rPr>
        <b/>
        <sz val="10"/>
        <rFont val="GHEA Grapalat"/>
        <family val="3"/>
      </rPr>
      <t>2</t>
    </r>
    <r>
      <rPr>
        <sz val="10"/>
        <rFont val="GHEA Grapalat"/>
        <family val="3"/>
      </rPr>
      <t xml:space="preserve">. Վերաբաշխում 02.02.2021թ., 10.06.2021թ., 31.08.2021թ., 29.09.2021թ. </t>
    </r>
    <r>
      <rPr>
        <b/>
        <sz val="10"/>
        <rFont val="GHEA Grapalat"/>
        <family val="3"/>
      </rPr>
      <t>3.</t>
    </r>
    <r>
      <rPr>
        <sz val="10"/>
        <rFont val="GHEA Grapalat"/>
        <family val="3"/>
      </rPr>
      <t xml:space="preserve"> Կանխատեսածի համեմատ փաստացի եկամտաբերության տարբերություն, </t>
    </r>
    <r>
      <rPr>
        <b/>
        <sz val="10"/>
        <rFont val="GHEA Grapalat"/>
        <family val="3"/>
      </rPr>
      <t>4.</t>
    </r>
    <r>
      <rPr>
        <sz val="10"/>
        <rFont val="GHEA Grapalat"/>
        <family val="3"/>
      </rPr>
      <t xml:space="preserve"> 6-ամսյա ԱՄՆ դոլարի LIBOR, 6-ամսյա EURIBOR և SDR տոկոսադրույքի կանխատեսումային և 2021թ. ինն ամսվա վճարումների համար կիրառված փաստացի դրույքաչափերի տարբերություն, </t>
    </r>
    <r>
      <rPr>
        <b/>
        <sz val="10"/>
        <rFont val="GHEA Grapalat"/>
        <family val="3"/>
      </rPr>
      <t>5</t>
    </r>
    <r>
      <rPr>
        <sz val="10"/>
        <rFont val="GHEA Grapalat"/>
        <family val="3"/>
      </rPr>
      <t xml:space="preserve">. 2020թ. և 2021թ. ինն ամսվա ընթացքում մի շարք վարկերի գծով մասհանումների պլանային ցուցանիշի էական թերակատարում, </t>
    </r>
    <r>
      <rPr>
        <b/>
        <sz val="10"/>
        <rFont val="GHEA Grapalat"/>
        <family val="3"/>
      </rPr>
      <t>6</t>
    </r>
    <r>
      <rPr>
        <sz val="10"/>
        <rFont val="GHEA Grapalat"/>
        <family val="3"/>
      </rPr>
      <t xml:space="preserve">. SDR-ի ԱՄՆ դոլարի նկատմամբ կանխատեսումային և փաստացի ձևավորված փոխարժեքի տարբերություն, </t>
    </r>
    <r>
      <rPr>
        <b/>
        <sz val="10"/>
        <rFont val="GHEA Grapalat"/>
        <family val="3"/>
      </rPr>
      <t>7</t>
    </r>
    <r>
      <rPr>
        <sz val="10"/>
        <rFont val="GHEA Grapalat"/>
        <family val="3"/>
      </rPr>
      <t>. Արտարժույթների նկատմամբ ՀՀ դրամի կանխատեսումային և փաստացի ձևավորված փոխարժեքների տարբերություն:</t>
    </r>
  </si>
  <si>
    <r>
      <rPr>
        <b/>
        <sz val="9"/>
        <rFont val="GHEA Grapalat"/>
        <family val="3"/>
      </rPr>
      <t>1</t>
    </r>
    <r>
      <rPr>
        <sz val="9"/>
        <rFont val="GHEA Grapalat"/>
        <family val="3"/>
      </rPr>
      <t xml:space="preserve">. ՀՀ կառավարության  30.12.2020թ. «Հայաստանի Հանրապետության 2021 թվականի պետական բյուջեի կատարումն ապահովող միջոցառումների մասին» N 2215-Ն որոշում: </t>
    </r>
    <r>
      <rPr>
        <b/>
        <sz val="9"/>
        <rFont val="GHEA Grapalat"/>
        <family val="3"/>
      </rPr>
      <t>2</t>
    </r>
    <r>
      <rPr>
        <sz val="9"/>
        <rFont val="GHEA Grapalat"/>
        <family val="3"/>
      </rPr>
      <t xml:space="preserve">.Վերաբաշխումներ 02.02.2021թ., 10.06.2021թ., 17.06.21թ. </t>
    </r>
    <r>
      <rPr>
        <b/>
        <sz val="9"/>
        <rFont val="GHEA Grapalat"/>
        <family val="3"/>
      </rPr>
      <t>3.</t>
    </r>
    <r>
      <rPr>
        <sz val="9"/>
        <rFont val="GHEA Grapalat"/>
        <family val="3"/>
      </rPr>
      <t xml:space="preserve"> Պայմանավորված է ԱՄՆ դոլարի նկատմամբ ՀՀ դրամի կանխատեսումային և փաստացի ձևավորված փոխարժեքների տարբերությունով:</t>
    </r>
  </si>
  <si>
    <t>69.9/30.1</t>
  </si>
  <si>
    <t>Թողարկված մուրհակները մուրհակատերերի կողմից դեռևս չեն ներկայացվել վճարման (թվով 9 մուրհակ):</t>
  </si>
  <si>
    <t>43/57</t>
  </si>
  <si>
    <t>2/-2</t>
  </si>
  <si>
    <t>Շեղումը պայմանավորված է փաստացի վերապատրաստված ներքին աուդիտորների քանակով:</t>
  </si>
  <si>
    <t>Շեղումը պայմանավորված է դասընթացների հեռավար անցկացմամբ:</t>
  </si>
  <si>
    <t>Շեղումը պայմանավորված է վերապատրաստման դասընթացներին մասնակցած ներքին աուդիտորների սեռով:</t>
  </si>
  <si>
    <t>0.2/-02</t>
  </si>
  <si>
    <t>2022-2024 թ․թ․ բյուջետային գործընթացի ժամանակացույցով սահմանված բյուջետային հայտերի ներկայացման ժամկետների փոփոխությամբ պայմանավորված՝ դասընթացների արդյունավետությունը բարձրացնելու նպատակով դասընթացները պլանավորվել է իրականացնել առաջին կիասմյակում:</t>
  </si>
  <si>
    <r>
      <t>ՀՀ</t>
    </r>
    <r>
      <rPr>
        <sz val="10"/>
        <color rgb="FF000000"/>
        <rFont val="Arial LatArm"/>
        <family val="2"/>
      </rPr>
      <t xml:space="preserve"> </t>
    </r>
    <r>
      <rPr>
        <sz val="10"/>
        <color rgb="FF000000"/>
        <rFont val="Arial"/>
        <family val="2"/>
      </rPr>
      <t>կառավարության</t>
    </r>
    <r>
      <rPr>
        <sz val="10"/>
        <color rgb="FF000000"/>
        <rFont val="Arial LatArm"/>
        <family val="2"/>
      </rPr>
      <t xml:space="preserve"> 18/03/2021</t>
    </r>
    <r>
      <rPr>
        <sz val="10"/>
        <color rgb="FF000000"/>
        <rFont val="Arial"/>
        <family val="2"/>
      </rPr>
      <t>թ</t>
    </r>
    <r>
      <rPr>
        <sz val="10"/>
        <color rgb="FF000000"/>
        <rFont val="Arial LatArm"/>
        <family val="2"/>
      </rPr>
      <t xml:space="preserve">. </t>
    </r>
    <r>
      <rPr>
        <sz val="10"/>
        <color rgb="FF000000"/>
        <rFont val="Arial"/>
        <family val="2"/>
      </rPr>
      <t>թիվ</t>
    </r>
    <r>
      <rPr>
        <sz val="10"/>
        <color rgb="FF000000"/>
        <rFont val="Arial LatArm"/>
        <family val="2"/>
      </rPr>
      <t xml:space="preserve"> 371-</t>
    </r>
    <r>
      <rPr>
        <sz val="10"/>
        <color rgb="FF000000"/>
        <rFont val="Arial"/>
        <family val="2"/>
      </rPr>
      <t>Ն</t>
    </r>
    <r>
      <rPr>
        <sz val="10"/>
        <color rgb="FF000000"/>
        <rFont val="Arial LatArm"/>
        <family val="2"/>
      </rPr>
      <t xml:space="preserve">  </t>
    </r>
    <r>
      <rPr>
        <sz val="10"/>
        <color rgb="FF000000"/>
        <rFont val="Arial"/>
        <family val="2"/>
      </rPr>
      <t>որոշում</t>
    </r>
    <r>
      <rPr>
        <sz val="10"/>
        <color rgb="FF000000"/>
        <rFont val="Arial LatArm"/>
        <family val="2"/>
      </rPr>
      <t>: Տարբերությունը պայմանավորված է նրանով, որ</t>
    </r>
    <r>
      <rPr>
        <sz val="10"/>
        <color theme="1"/>
        <rFont val="Arial"/>
        <family val="2"/>
      </rPr>
      <t xml:space="preserve"> սեպտեմբեր ամսին մատուցված ծառայությունների դիմաց վճարումները կկատարվեն հոկտեմբեր ամսին:</t>
    </r>
  </si>
  <si>
    <t>2021թ. վերապատրաստման ենթակա 622 գնումների համակարգողներից հայտ են ներկայացրել 425 հոգի, որից 3-րդ եռամսյակում կազմակերպված 8 ՇՄՎ դասընթացներին մասնակցել են 158 կին, 68 տղամարդ:</t>
  </si>
  <si>
    <t xml:space="preserve">ՀՀ կառ. 29/06/2017թ. թիվ 759-Ն որոշմամբ հաստատված կարգի 33-րդ կետի համաձայն՝ տվյալ տարում վերապատրաստման ենթակա գնումների համակարգողները պետք է մինչև յուրաքանչյուր տարվա մարտի 1-ը հայտ ներկայացնեն ՖՆ: Սակայն մինչև նշված ժամկետը դիմել են 425 հոգի, որոնց համար նախատեսվել է անցկացնել նախնական 15 ՇՄՎ դասընթաց, և որից սեպտեմբեր ամսում անցկացվել է 8 ՇՄՎ դասընթաց: 9 ամսով դասընթացին փաստացի մասնակցել է 226 հոգի: </t>
  </si>
  <si>
    <t>ՀՀ կառ. 29/06/2017թ. թիվ 759-Ն որոշմամբ հաստատված կարգի 33-րդ կետի համաձայն՝ տվյալ տարում վերապատրաստման ենթակա գնումների համակարգողները պետք է մինչև յուրաքանչյուր տարվա մարտի 1-ը հայտ ներկայացնեն ՖՆ: Սակայն մինչև նշված ժամկետը դիմել են 425 հոգի, որոնց համար նախատեսվել է անցկացնել նախնական 15 ՇՄՎ դասընթաց, և որից սեպտեմբեր ամսում անցկացվել է 8 ՇՄՎ դասընթաց:</t>
  </si>
  <si>
    <t xml:space="preserve">2022-2024 թ․թ․ բյուջետային գործընթացի ժամանակացույցով սահմանված բյուջետային հայտերի ներկայացման ժամկետների փոփոխությամբ պայմանավորված՝ դասընթացների արդյունավետությունը բարձրացնելու նպատակով դասընթացները պլանավորվել է իրականացնել առաջին կիասմյակում: 2022-2024 թ․թ․ բյուջետային գործընթացի ժամանակացույցով սահմանված բյուջետային հայտերի ներկայացման ժամկետների փոփոխությամբ պայմանավորված՝ դասընթացների արդյունավետությունը բարձրացնելու նպատակով դասընթացները պլանավորվել է իրականացնել առաջին կիասմյակում:
</t>
  </si>
  <si>
    <t>Դասընթացին մասնակիցների քանակի ավելացումը հաշվետու ժամանակահատվածի պլանավորվածի համեմատ պայմանավորված է մասնակիցների դասընթացի վերաբերյալ աճող պահանջարկով՝ որը պայմանավորված է բյուջետային հայտերի ժամկետների պլանավորված ժամկետներից նախորդ տարվա համեմատությամբ ավելի վաղ ներկայացման  փոփոխության հետ:</t>
  </si>
  <si>
    <t>Շեղումը պայմանավորված է ներքին աուդիտորների կողմից վերապատրաստման դասընթացներին մասնակցության նպատակով ներկայացված հայտերի քանակով: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</si>
</sst>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</numFmts>
  <fonts count="77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GHEA Grapalat"/>
      <family val="3"/>
    </font>
    <font>
      <sz val="8"/>
      <name val="GHEA Grapalat"/>
      <family val="3"/>
    </font>
    <font>
      <sz val="10"/>
      <color rgb="FF000000"/>
      <name val="Arial"/>
      <family val="2"/>
    </font>
    <font>
      <sz val="10"/>
      <color rgb="FF000000"/>
      <name val="Arial LatArm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0"/>
      <name val="GHEA Grapalat"/>
      <family val="3"/>
    </font>
    <font>
      <b/>
      <sz val="10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43" fontId="17" fillId="0" borderId="0" applyFont="0" applyFill="0" applyBorder="0" applyAlignment="0" applyProtection="0"/>
    <xf numFmtId="166" fontId="22" fillId="0" borderId="0" applyFill="0" applyBorder="0" applyProtection="0">
      <alignment horizontal="right" vertical="top"/>
    </xf>
    <xf numFmtId="0" fontId="22" fillId="0" borderId="0">
      <alignment horizontal="left" vertical="top" wrapText="1"/>
    </xf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6" borderId="0" applyNumberFormat="0" applyBorder="0" applyAlignment="0" applyProtection="0"/>
    <xf numFmtId="0" fontId="26" fillId="9" borderId="16" applyNumberFormat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16" applyNumberFormat="0" applyAlignment="0" applyProtection="0"/>
    <xf numFmtId="0" fontId="34" fillId="0" borderId="18" applyNumberFormat="0" applyFill="0" applyAlignment="0" applyProtection="0"/>
    <xf numFmtId="0" fontId="35" fillId="7" borderId="0" applyNumberFormat="0" applyBorder="0" applyAlignment="0" applyProtection="0"/>
    <xf numFmtId="0" fontId="23" fillId="11" borderId="20" applyNumberFormat="0" applyFont="0" applyAlignment="0" applyProtection="0"/>
    <xf numFmtId="0" fontId="36" fillId="9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7" borderId="0" applyNumberFormat="0" applyBorder="0" applyAlignment="0" applyProtection="0"/>
    <xf numFmtId="0" fontId="43" fillId="0" borderId="0"/>
    <xf numFmtId="0" fontId="44" fillId="0" borderId="0">
      <alignment horizontal="left"/>
    </xf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3" fillId="0" borderId="0"/>
    <xf numFmtId="0" fontId="50" fillId="0" borderId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8" borderId="16" applyNumberFormat="0" applyAlignment="0" applyProtection="0"/>
    <xf numFmtId="0" fontId="59" fillId="9" borderId="17" applyNumberFormat="0" applyAlignment="0" applyProtection="0"/>
    <xf numFmtId="0" fontId="60" fillId="9" borderId="16" applyNumberFormat="0" applyAlignment="0" applyProtection="0"/>
    <xf numFmtId="0" fontId="61" fillId="0" borderId="18" applyNumberFormat="0" applyFill="0" applyAlignment="0" applyProtection="0"/>
    <xf numFmtId="0" fontId="62" fillId="10" borderId="19" applyNumberFormat="0" applyAlignment="0" applyProtection="0"/>
    <xf numFmtId="0" fontId="63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6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6" fillId="35" borderId="0" applyNumberFormat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0" fontId="46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3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4" fillId="0" borderId="0"/>
  </cellStyleXfs>
  <cellXfs count="33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40" fillId="0" borderId="1" xfId="3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1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9" fillId="0" borderId="22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</cellXfs>
  <cellStyles count="130">
    <cellStyle name="20% - Accent1" xfId="97" builtinId="30" customBuiltin="1"/>
    <cellStyle name="20% - Accent1 2" xfId="4"/>
    <cellStyle name="20% - Accent2" xfId="101" builtinId="34" customBuiltin="1"/>
    <cellStyle name="20% - Accent2 2" xfId="5"/>
    <cellStyle name="20% - Accent3" xfId="105" builtinId="38" customBuiltin="1"/>
    <cellStyle name="20% - Accent3 2" xfId="6"/>
    <cellStyle name="20% - Accent4" xfId="109" builtinId="42" customBuiltin="1"/>
    <cellStyle name="20% - Accent4 2" xfId="7"/>
    <cellStyle name="20% - Accent5" xfId="113" builtinId="46" customBuiltin="1"/>
    <cellStyle name="20% - Accent5 2" xfId="8"/>
    <cellStyle name="20% - Accent6" xfId="117" builtinId="50" customBuiltin="1"/>
    <cellStyle name="20% - Accent6 2" xfId="9"/>
    <cellStyle name="40% - Accent1" xfId="98" builtinId="31" customBuiltin="1"/>
    <cellStyle name="40% - Accent1 2" xfId="10"/>
    <cellStyle name="40% - Accent2" xfId="102" builtinId="35" customBuiltin="1"/>
    <cellStyle name="40% - Accent2 2" xfId="11"/>
    <cellStyle name="40% - Accent3" xfId="106" builtinId="39" customBuiltin="1"/>
    <cellStyle name="40% - Accent3 2" xfId="12"/>
    <cellStyle name="40% - Accent4" xfId="110" builtinId="43" customBuiltin="1"/>
    <cellStyle name="40% - Accent4 2" xfId="13"/>
    <cellStyle name="40% - Accent5" xfId="114" builtinId="47" customBuiltin="1"/>
    <cellStyle name="40% - Accent5 2" xfId="14"/>
    <cellStyle name="40% - Accent6" xfId="118" builtinId="51" customBuiltin="1"/>
    <cellStyle name="40% - Accent6 2" xfId="15"/>
    <cellStyle name="60% - Accent1" xfId="99" builtinId="32" customBuiltin="1"/>
    <cellStyle name="60% - Accent1 2" xfId="16"/>
    <cellStyle name="60% - Accent2" xfId="103" builtinId="36" customBuiltin="1"/>
    <cellStyle name="60% - Accent2 2" xfId="17"/>
    <cellStyle name="60% - Accent3" xfId="107" builtinId="40" customBuiltin="1"/>
    <cellStyle name="60% - Accent3 2" xfId="18"/>
    <cellStyle name="60% - Accent4" xfId="111" builtinId="44" customBuiltin="1"/>
    <cellStyle name="60% - Accent4 2" xfId="19"/>
    <cellStyle name="60% - Accent5" xfId="115" builtinId="48" customBuiltin="1"/>
    <cellStyle name="60% - Accent5 2" xfId="20"/>
    <cellStyle name="60% - Accent6" xfId="119" builtinId="52" customBuiltin="1"/>
    <cellStyle name="60% - Accent6 2" xfId="21"/>
    <cellStyle name="Accent1" xfId="96" builtinId="29" customBuiltin="1"/>
    <cellStyle name="Accent1 2" xfId="22"/>
    <cellStyle name="Accent2" xfId="100" builtinId="33" customBuiltin="1"/>
    <cellStyle name="Accent2 2" xfId="23"/>
    <cellStyle name="Accent3" xfId="104" builtinId="37" customBuiltin="1"/>
    <cellStyle name="Accent3 2" xfId="24"/>
    <cellStyle name="Accent4" xfId="108" builtinId="41" customBuiltin="1"/>
    <cellStyle name="Accent4 2" xfId="25"/>
    <cellStyle name="Accent5" xfId="112" builtinId="45" customBuiltin="1"/>
    <cellStyle name="Accent5 2" xfId="26"/>
    <cellStyle name="Accent6" xfId="116" builtinId="49" customBuiltin="1"/>
    <cellStyle name="Accent6 2" xfId="27"/>
    <cellStyle name="Bad" xfId="85" builtinId="27" customBuiltin="1"/>
    <cellStyle name="Bad 2" xfId="28"/>
    <cellStyle name="Calculation" xfId="89" builtinId="22" customBuiltin="1"/>
    <cellStyle name="Calculation 2" xfId="29"/>
    <cellStyle name="Check Cell" xfId="91" builtinId="23" customBuiltin="1"/>
    <cellStyle name="Check Cell 2" xfId="30"/>
    <cellStyle name="Comma" xfId="1" builtinId="3"/>
    <cellStyle name="Comma 2" xfId="47"/>
    <cellStyle name="Comma 2 2" xfId="48"/>
    <cellStyle name="Comma 2 2 2" xfId="60"/>
    <cellStyle name="Comma 2 2 3" xfId="73"/>
    <cellStyle name="Comma 2 2 4" xfId="75"/>
    <cellStyle name="Comma 2 2 5" xfId="127"/>
    <cellStyle name="Comma 2 3" xfId="59"/>
    <cellStyle name="Comma 2 4" xfId="74"/>
    <cellStyle name="Comma 3" xfId="49"/>
    <cellStyle name="Comma 3 2" xfId="50"/>
    <cellStyle name="Comma 3 2 2" xfId="62"/>
    <cellStyle name="Comma 3 3" xfId="61"/>
    <cellStyle name="Comma 3 4" xfId="76"/>
    <cellStyle name="Comma 4" xfId="51"/>
    <cellStyle name="Comma 4 2" xfId="52"/>
    <cellStyle name="Comma 4 2 2" xfId="64"/>
    <cellStyle name="Comma 4 3" xfId="63"/>
    <cellStyle name="Comma 4 4" xfId="77"/>
    <cellStyle name="Comma 5" xfId="53"/>
    <cellStyle name="Comma 5 2" xfId="65"/>
    <cellStyle name="Comma 6" xfId="70"/>
    <cellStyle name="Comma 7" xfId="46"/>
    <cellStyle name="Currency 2" xfId="128"/>
    <cellStyle name="Explanatory Text" xfId="94" builtinId="53" customBuiltin="1"/>
    <cellStyle name="Explanatory Text 2" xfId="31"/>
    <cellStyle name="Good" xfId="84" builtinId="26" customBuiltin="1"/>
    <cellStyle name="Good 2" xfId="32"/>
    <cellStyle name="Heading 1" xfId="80" builtinId="16" customBuiltin="1"/>
    <cellStyle name="Heading 1 2" xfId="33"/>
    <cellStyle name="Heading 2" xfId="81" builtinId="17" customBuiltin="1"/>
    <cellStyle name="Heading 2 2" xfId="34"/>
    <cellStyle name="Heading 3" xfId="82" builtinId="18" customBuiltin="1"/>
    <cellStyle name="Heading 3 2" xfId="35"/>
    <cellStyle name="Heading 4" xfId="83" builtinId="19" customBuiltin="1"/>
    <cellStyle name="Heading 4 2" xfId="36"/>
    <cellStyle name="Input" xfId="87" builtinId="20" customBuiltin="1"/>
    <cellStyle name="Input 2" xfId="37"/>
    <cellStyle name="Linked Cell" xfId="90" builtinId="24" customBuiltin="1"/>
    <cellStyle name="Linked Cell 2" xfId="38"/>
    <cellStyle name="Neutral" xfId="86" builtinId="28" customBuiltin="1"/>
    <cellStyle name="Neutral 2" xfId="39"/>
    <cellStyle name="Neutral 2 2" xfId="54"/>
    <cellStyle name="Normal" xfId="0" builtinId="0"/>
    <cellStyle name="Normal 2" xfId="3"/>
    <cellStyle name="Normal 2 2" xfId="66"/>
    <cellStyle name="Normal 2 2 2" xfId="121"/>
    <cellStyle name="Normal 2 3" xfId="55"/>
    <cellStyle name="Normal 2 4" xfId="78"/>
    <cellStyle name="Normal 2 5" xfId="129"/>
    <cellStyle name="Normal 3" xfId="56"/>
    <cellStyle name="Normal 3 2" xfId="79"/>
    <cellStyle name="Normal 3 2 2" xfId="122"/>
    <cellStyle name="Normal 4" xfId="57"/>
    <cellStyle name="Normal 4 2" xfId="67"/>
    <cellStyle name="Normal 5" xfId="69"/>
    <cellStyle name="Normal 6" xfId="45"/>
    <cellStyle name="Note" xfId="93" builtinId="10" customBuiltin="1"/>
    <cellStyle name="Note 2" xfId="40"/>
    <cellStyle name="Output" xfId="88" builtinId="21" customBuiltin="1"/>
    <cellStyle name="Output 2" xfId="41"/>
    <cellStyle name="Percent 2" xfId="58"/>
    <cellStyle name="Percent 2 2" xfId="68"/>
    <cellStyle name="Percent 2 2 2" xfId="124"/>
    <cellStyle name="Percent 2 3" xfId="123"/>
    <cellStyle name="SN_241" xfId="2"/>
    <cellStyle name="Title 2" xfId="42"/>
    <cellStyle name="Title 3" xfId="120"/>
    <cellStyle name="Total" xfId="95" builtinId="25" customBuiltin="1"/>
    <cellStyle name="Total 2" xfId="43"/>
    <cellStyle name="Warning Text" xfId="92" builtinId="11" customBuiltin="1"/>
    <cellStyle name="Warning Text 2" xfId="44"/>
    <cellStyle name="Обычный 2" xfId="71"/>
    <cellStyle name="Обычный 2 2" xfId="125"/>
    <cellStyle name="Финансовый 2" xfId="72"/>
    <cellStyle name="Финансовый 2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5"/>
  <sheetViews>
    <sheetView tabSelected="1" workbookViewId="0">
      <selection activeCell="J1" sqref="J1:L1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0.28515625" style="9" bestFit="1" customWidth="1"/>
    <col min="7" max="7" width="14.42578125" style="9" customWidth="1"/>
    <col min="8" max="8" width="14" style="9" bestFit="1" customWidth="1"/>
    <col min="9" max="9" width="18.140625" style="9" customWidth="1"/>
    <col min="10" max="10" width="17" style="9" customWidth="1"/>
    <col min="11" max="11" width="17.2851562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67" t="s">
        <v>128</v>
      </c>
      <c r="K1" s="267"/>
      <c r="L1" s="267"/>
    </row>
    <row r="2" spans="2:14">
      <c r="J2" s="125"/>
      <c r="K2" s="125"/>
      <c r="L2" s="125"/>
    </row>
    <row r="3" spans="2:14">
      <c r="B3" s="268" t="s">
        <v>126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2:14">
      <c r="B4" s="268" t="s">
        <v>127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2:14">
      <c r="B5" s="268" t="s">
        <v>329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2:14">
      <c r="L6" s="9" t="s">
        <v>241</v>
      </c>
      <c r="N6" s="12"/>
    </row>
    <row r="7" spans="2:14">
      <c r="B7" s="251" t="s">
        <v>29</v>
      </c>
      <c r="C7" s="251"/>
      <c r="D7" s="123" t="s">
        <v>30</v>
      </c>
      <c r="E7" s="252" t="s">
        <v>150</v>
      </c>
      <c r="F7" s="252"/>
      <c r="G7" s="252"/>
      <c r="H7" s="252"/>
      <c r="I7" s="252"/>
      <c r="J7" s="252"/>
      <c r="K7" s="252"/>
      <c r="L7" s="252"/>
    </row>
    <row r="8" spans="2:14">
      <c r="B8" s="251"/>
      <c r="C8" s="251"/>
      <c r="D8" s="123" t="s">
        <v>31</v>
      </c>
      <c r="E8" s="252">
        <v>104021</v>
      </c>
      <c r="F8" s="252"/>
      <c r="G8" s="252"/>
      <c r="H8" s="252"/>
      <c r="I8" s="252"/>
      <c r="J8" s="252"/>
      <c r="K8" s="252"/>
      <c r="L8" s="252"/>
    </row>
    <row r="9" spans="2:14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</row>
    <row r="10" spans="2:14">
      <c r="B10" s="251" t="s">
        <v>32</v>
      </c>
      <c r="C10" s="251"/>
      <c r="D10" s="123" t="s">
        <v>30</v>
      </c>
      <c r="E10" s="252" t="s">
        <v>150</v>
      </c>
      <c r="F10" s="252"/>
      <c r="G10" s="252"/>
      <c r="H10" s="252"/>
      <c r="I10" s="252"/>
      <c r="J10" s="252"/>
      <c r="K10" s="252"/>
      <c r="L10" s="252"/>
    </row>
    <row r="11" spans="2:14">
      <c r="B11" s="251"/>
      <c r="C11" s="251"/>
      <c r="D11" s="123" t="s">
        <v>31</v>
      </c>
      <c r="E11" s="252">
        <v>104021</v>
      </c>
      <c r="F11" s="252"/>
      <c r="G11" s="252"/>
      <c r="H11" s="252"/>
      <c r="I11" s="252"/>
      <c r="J11" s="252"/>
      <c r="K11" s="252"/>
      <c r="L11" s="252"/>
    </row>
    <row r="12" spans="2:14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2:14">
      <c r="B13" s="251" t="s">
        <v>33</v>
      </c>
      <c r="C13" s="251"/>
      <c r="D13" s="251"/>
      <c r="E13" s="252" t="s">
        <v>150</v>
      </c>
      <c r="F13" s="252"/>
      <c r="G13" s="252"/>
      <c r="H13" s="252"/>
      <c r="I13" s="252"/>
      <c r="J13" s="252"/>
      <c r="K13" s="252"/>
      <c r="L13" s="252"/>
    </row>
    <row r="14" spans="2:14"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spans="2:14">
      <c r="B15" s="251" t="s">
        <v>34</v>
      </c>
      <c r="C15" s="251"/>
      <c r="D15" s="251"/>
      <c r="E15" s="252">
        <v>1006</v>
      </c>
      <c r="F15" s="252"/>
      <c r="G15" s="252"/>
      <c r="H15" s="252"/>
      <c r="I15" s="252"/>
      <c r="J15" s="252"/>
      <c r="K15" s="252"/>
      <c r="L15" s="252"/>
    </row>
    <row r="16" spans="2:14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2:15">
      <c r="B17" s="251" t="s">
        <v>35</v>
      </c>
      <c r="C17" s="251"/>
      <c r="D17" s="251"/>
      <c r="E17" s="252">
        <v>1</v>
      </c>
      <c r="F17" s="252"/>
      <c r="G17" s="252"/>
      <c r="H17" s="252"/>
      <c r="I17" s="252"/>
      <c r="J17" s="252"/>
      <c r="K17" s="252"/>
      <c r="L17" s="252"/>
    </row>
    <row r="18" spans="2:15"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</row>
    <row r="19" spans="2:15">
      <c r="B19" s="256" t="s">
        <v>36</v>
      </c>
      <c r="C19" s="256"/>
      <c r="D19" s="123" t="s">
        <v>37</v>
      </c>
      <c r="E19" s="269" t="s">
        <v>148</v>
      </c>
      <c r="F19" s="269"/>
      <c r="G19" s="269"/>
      <c r="H19" s="269"/>
      <c r="I19" s="269"/>
      <c r="J19" s="269"/>
      <c r="K19" s="269"/>
      <c r="L19" s="269"/>
    </row>
    <row r="20" spans="2:15">
      <c r="B20" s="256"/>
      <c r="C20" s="256"/>
      <c r="D20" s="123" t="s">
        <v>38</v>
      </c>
      <c r="E20" s="269" t="s">
        <v>148</v>
      </c>
      <c r="F20" s="269"/>
      <c r="G20" s="269"/>
      <c r="H20" s="269"/>
      <c r="I20" s="269"/>
      <c r="J20" s="269"/>
      <c r="K20" s="269"/>
      <c r="L20" s="269"/>
    </row>
    <row r="21" spans="2:15">
      <c r="B21" s="256"/>
      <c r="C21" s="256"/>
      <c r="D21" s="123" t="s">
        <v>39</v>
      </c>
      <c r="E21" s="269" t="s">
        <v>149</v>
      </c>
      <c r="F21" s="269"/>
      <c r="G21" s="269"/>
      <c r="H21" s="269"/>
      <c r="I21" s="269"/>
      <c r="J21" s="269"/>
      <c r="K21" s="269"/>
      <c r="L21" s="269"/>
    </row>
    <row r="22" spans="2:15"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</row>
    <row r="23" spans="2:15" ht="27" customHeight="1">
      <c r="B23" s="258" t="s">
        <v>40</v>
      </c>
      <c r="C23" s="259"/>
      <c r="D23" s="123" t="s">
        <v>41</v>
      </c>
      <c r="E23" s="264" t="s">
        <v>260</v>
      </c>
      <c r="F23" s="265"/>
      <c r="G23" s="265"/>
      <c r="H23" s="265"/>
      <c r="I23" s="265"/>
      <c r="J23" s="265"/>
      <c r="K23" s="265"/>
      <c r="L23" s="266"/>
    </row>
    <row r="24" spans="2:15" ht="27">
      <c r="B24" s="260"/>
      <c r="C24" s="261"/>
      <c r="D24" s="123" t="s">
        <v>42</v>
      </c>
      <c r="E24" s="252">
        <v>1108</v>
      </c>
      <c r="F24" s="252"/>
      <c r="G24" s="252"/>
      <c r="H24" s="252"/>
      <c r="I24" s="252"/>
      <c r="J24" s="252"/>
      <c r="K24" s="252"/>
      <c r="L24" s="252"/>
    </row>
    <row r="25" spans="2:15" ht="27">
      <c r="B25" s="260"/>
      <c r="C25" s="261"/>
      <c r="D25" s="123" t="s">
        <v>43</v>
      </c>
      <c r="E25" s="264" t="s">
        <v>261</v>
      </c>
      <c r="F25" s="265"/>
      <c r="G25" s="265"/>
      <c r="H25" s="265"/>
      <c r="I25" s="265"/>
      <c r="J25" s="265"/>
      <c r="K25" s="265"/>
      <c r="L25" s="266"/>
    </row>
    <row r="26" spans="2:15" ht="27">
      <c r="B26" s="262"/>
      <c r="C26" s="263"/>
      <c r="D26" s="123" t="s">
        <v>44</v>
      </c>
      <c r="E26" s="252">
        <v>11001</v>
      </c>
      <c r="F26" s="252"/>
      <c r="G26" s="252"/>
      <c r="H26" s="252"/>
      <c r="I26" s="252"/>
      <c r="J26" s="252"/>
      <c r="K26" s="252"/>
      <c r="L26" s="252"/>
    </row>
    <row r="27" spans="2:15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</row>
    <row r="28" spans="2:15">
      <c r="B28" s="251" t="s">
        <v>45</v>
      </c>
      <c r="C28" s="251"/>
      <c r="D28" s="251"/>
      <c r="E28" s="252" t="s">
        <v>154</v>
      </c>
      <c r="F28" s="252"/>
      <c r="G28" s="252"/>
      <c r="H28" s="252"/>
      <c r="I28" s="252"/>
      <c r="J28" s="252"/>
      <c r="K28" s="252"/>
      <c r="L28" s="252"/>
    </row>
    <row r="31" spans="2:15" ht="79.5" customHeight="1">
      <c r="B31" s="253" t="s">
        <v>50</v>
      </c>
      <c r="C31" s="254" t="s">
        <v>1</v>
      </c>
      <c r="D31" s="254"/>
      <c r="E31" s="253" t="s">
        <v>49</v>
      </c>
      <c r="F31" s="253" t="s">
        <v>3</v>
      </c>
      <c r="G31" s="253"/>
      <c r="H31" s="253"/>
      <c r="I31" s="253" t="s">
        <v>47</v>
      </c>
      <c r="J31" s="253" t="s">
        <v>4</v>
      </c>
      <c r="K31" s="253" t="s">
        <v>5</v>
      </c>
      <c r="L31" s="253" t="s">
        <v>6</v>
      </c>
      <c r="M31" s="253" t="s">
        <v>46</v>
      </c>
      <c r="N31" s="253"/>
      <c r="O31" s="253" t="s">
        <v>7</v>
      </c>
    </row>
    <row r="32" spans="2:15" ht="67.5">
      <c r="B32" s="253"/>
      <c r="C32" s="124" t="s">
        <v>8</v>
      </c>
      <c r="D32" s="122" t="s">
        <v>0</v>
      </c>
      <c r="E32" s="253"/>
      <c r="F32" s="122" t="s">
        <v>48</v>
      </c>
      <c r="G32" s="122" t="s">
        <v>9</v>
      </c>
      <c r="H32" s="122" t="s">
        <v>10</v>
      </c>
      <c r="I32" s="253"/>
      <c r="J32" s="253"/>
      <c r="K32" s="253"/>
      <c r="L32" s="253"/>
      <c r="M32" s="122" t="s">
        <v>11</v>
      </c>
      <c r="N32" s="122" t="s">
        <v>12</v>
      </c>
      <c r="O32" s="253"/>
    </row>
    <row r="33" spans="2:15">
      <c r="B33" s="126" t="s">
        <v>13</v>
      </c>
      <c r="C33" s="126" t="s">
        <v>14</v>
      </c>
      <c r="D33" s="126" t="s">
        <v>15</v>
      </c>
      <c r="E33" s="126" t="s">
        <v>16</v>
      </c>
      <c r="F33" s="126" t="s">
        <v>17</v>
      </c>
      <c r="G33" s="126" t="s">
        <v>18</v>
      </c>
      <c r="H33" s="126" t="s">
        <v>19</v>
      </c>
      <c r="I33" s="126" t="s">
        <v>20</v>
      </c>
      <c r="J33" s="126" t="s">
        <v>21</v>
      </c>
      <c r="K33" s="126" t="s">
        <v>22</v>
      </c>
      <c r="L33" s="126" t="s">
        <v>23</v>
      </c>
      <c r="M33" s="126" t="s">
        <v>24</v>
      </c>
      <c r="N33" s="126" t="s">
        <v>25</v>
      </c>
      <c r="O33" s="126" t="s">
        <v>26</v>
      </c>
    </row>
    <row r="34" spans="2:15" ht="17.25">
      <c r="B34" s="68">
        <v>1100000</v>
      </c>
      <c r="C34" s="67" t="s">
        <v>76</v>
      </c>
      <c r="D34" s="68" t="s">
        <v>28</v>
      </c>
      <c r="E34" s="202">
        <f>E35+E44+E52+E56+E67+E70+E75+E82+E80</f>
        <v>2539297.6</v>
      </c>
      <c r="F34" s="202">
        <f t="shared" ref="F34:H34" si="0">F35+F44+F52+F56+F67+F70+F75+F82+F80</f>
        <v>0</v>
      </c>
      <c r="G34" s="207">
        <f t="shared" si="0"/>
        <v>-42094.100000000006</v>
      </c>
      <c r="H34" s="202">
        <f t="shared" si="0"/>
        <v>4268.2999999999984</v>
      </c>
      <c r="I34" s="202">
        <f t="shared" ref="I34:I35" si="1">E34+F34+G34+H34</f>
        <v>2501471.7999999998</v>
      </c>
      <c r="J34" s="202">
        <f>J35+J44+J52+J56+J67+J70+J75+J82+J80</f>
        <v>1765976</v>
      </c>
      <c r="K34" s="202">
        <f t="shared" ref="K34:L34" si="2">K35+K44+K52+K56+K67+K70+K75+K82+K80</f>
        <v>1763709.67</v>
      </c>
      <c r="L34" s="202">
        <f t="shared" si="2"/>
        <v>1926208.5999999999</v>
      </c>
      <c r="M34" s="10"/>
      <c r="N34" s="10"/>
      <c r="O34" s="10"/>
    </row>
    <row r="35" spans="2:15" ht="54">
      <c r="B35" s="68">
        <v>1110000</v>
      </c>
      <c r="C35" s="67" t="s">
        <v>69</v>
      </c>
      <c r="D35" s="68" t="s">
        <v>28</v>
      </c>
      <c r="E35" s="138">
        <f t="shared" ref="E35:H35" si="3">E37+E38+E39</f>
        <v>2350478.2000000002</v>
      </c>
      <c r="F35" s="138">
        <f t="shared" si="3"/>
        <v>0</v>
      </c>
      <c r="G35" s="246">
        <f t="shared" si="3"/>
        <v>-2000</v>
      </c>
      <c r="H35" s="138">
        <f t="shared" si="3"/>
        <v>20189.400000000001</v>
      </c>
      <c r="I35" s="138">
        <f t="shared" si="1"/>
        <v>2368667.6</v>
      </c>
      <c r="J35" s="138">
        <f>J37+J38+J39</f>
        <v>1693473.7999999998</v>
      </c>
      <c r="K35" s="138">
        <f>K37+K38+K39</f>
        <v>1693095.7699999998</v>
      </c>
      <c r="L35" s="138">
        <f>L37+L38+L39</f>
        <v>1846401.5599999998</v>
      </c>
      <c r="M35" s="10"/>
      <c r="N35" s="10"/>
      <c r="O35" s="10"/>
    </row>
    <row r="36" spans="2:15" ht="17.25">
      <c r="B36" s="68">
        <v>1110000</v>
      </c>
      <c r="C36" s="69" t="s">
        <v>51</v>
      </c>
      <c r="D36" s="68" t="s">
        <v>28</v>
      </c>
      <c r="E36" s="202"/>
      <c r="F36" s="48"/>
      <c r="G36" s="48"/>
      <c r="H36" s="48"/>
      <c r="I36" s="202"/>
      <c r="J36" s="202"/>
      <c r="K36" s="202"/>
      <c r="L36" s="202"/>
      <c r="M36" s="10"/>
      <c r="N36" s="10"/>
      <c r="O36" s="10"/>
    </row>
    <row r="37" spans="2:15" ht="17.25">
      <c r="B37" s="68">
        <v>1111000</v>
      </c>
      <c r="C37" s="67" t="s">
        <v>77</v>
      </c>
      <c r="D37" s="68">
        <v>411100</v>
      </c>
      <c r="E37" s="202">
        <v>1828149.7</v>
      </c>
      <c r="F37" s="48"/>
      <c r="G37" s="207">
        <v>-2000</v>
      </c>
      <c r="H37" s="202">
        <f>-677-1322.1+22188.5</f>
        <v>20189.400000000001</v>
      </c>
      <c r="I37" s="202">
        <f t="shared" ref="I37:I39" si="4">E37+F37+G37+H37</f>
        <v>1846339.0999999999</v>
      </c>
      <c r="J37" s="202">
        <v>1291955.8999999999</v>
      </c>
      <c r="K37" s="202">
        <v>1291646.96</v>
      </c>
      <c r="L37" s="202">
        <v>1414883.66</v>
      </c>
      <c r="M37" s="10"/>
      <c r="N37" s="10"/>
      <c r="O37" s="10"/>
    </row>
    <row r="38" spans="2:15" ht="17.25">
      <c r="B38" s="68">
        <v>1112000</v>
      </c>
      <c r="C38" s="67" t="s">
        <v>78</v>
      </c>
      <c r="D38" s="68">
        <v>411200</v>
      </c>
      <c r="E38" s="202">
        <v>362431.8</v>
      </c>
      <c r="F38" s="48"/>
      <c r="G38" s="164"/>
      <c r="H38" s="48"/>
      <c r="I38" s="202">
        <f t="shared" si="4"/>
        <v>362431.8</v>
      </c>
      <c r="J38" s="202">
        <v>241621.2</v>
      </c>
      <c r="K38" s="202">
        <v>241552.11</v>
      </c>
      <c r="L38" s="202">
        <v>271621.2</v>
      </c>
      <c r="M38" s="25"/>
      <c r="N38" s="10"/>
      <c r="O38" s="10"/>
    </row>
    <row r="39" spans="2:15" ht="17.25">
      <c r="B39" s="68">
        <v>1113000</v>
      </c>
      <c r="C39" s="67" t="s">
        <v>79</v>
      </c>
      <c r="D39" s="68">
        <v>411300</v>
      </c>
      <c r="E39" s="202">
        <v>159896.70000000001</v>
      </c>
      <c r="F39" s="48"/>
      <c r="G39" s="48"/>
      <c r="H39" s="48"/>
      <c r="I39" s="202">
        <f t="shared" si="4"/>
        <v>159896.70000000001</v>
      </c>
      <c r="J39" s="202">
        <v>159896.70000000001</v>
      </c>
      <c r="K39" s="202">
        <v>159896.70000000001</v>
      </c>
      <c r="L39" s="202">
        <v>159896.70000000001</v>
      </c>
      <c r="M39" s="10"/>
      <c r="N39" s="10"/>
      <c r="O39" s="10"/>
    </row>
    <row r="40" spans="2:15" ht="17.25">
      <c r="B40" s="68">
        <v>1114000</v>
      </c>
      <c r="C40" s="67" t="s">
        <v>52</v>
      </c>
      <c r="D40" s="68">
        <v>411400</v>
      </c>
      <c r="E40" s="202"/>
      <c r="F40" s="48"/>
      <c r="G40" s="48"/>
      <c r="H40" s="48"/>
      <c r="I40" s="202"/>
      <c r="J40" s="202"/>
      <c r="K40" s="202"/>
      <c r="L40" s="202"/>
      <c r="M40" s="10"/>
      <c r="N40" s="10"/>
      <c r="O40" s="10"/>
    </row>
    <row r="41" spans="2:15" ht="17.25">
      <c r="B41" s="68">
        <v>1115000</v>
      </c>
      <c r="C41" s="67" t="s">
        <v>80</v>
      </c>
      <c r="D41" s="68">
        <v>411500</v>
      </c>
      <c r="E41" s="202"/>
      <c r="F41" s="48"/>
      <c r="G41" s="48"/>
      <c r="H41" s="48"/>
      <c r="I41" s="202"/>
      <c r="J41" s="202"/>
      <c r="K41" s="202"/>
      <c r="L41" s="202"/>
      <c r="M41" s="10"/>
      <c r="N41" s="10"/>
      <c r="O41" s="10"/>
    </row>
    <row r="42" spans="2:15" ht="17.25">
      <c r="B42" s="68">
        <v>1116000</v>
      </c>
      <c r="C42" s="67" t="s">
        <v>81</v>
      </c>
      <c r="D42" s="68">
        <v>412100</v>
      </c>
      <c r="E42" s="202"/>
      <c r="F42" s="48"/>
      <c r="G42" s="48"/>
      <c r="H42" s="48"/>
      <c r="I42" s="202"/>
      <c r="J42" s="202"/>
      <c r="K42" s="202"/>
      <c r="L42" s="202"/>
      <c r="M42" s="10"/>
      <c r="N42" s="10"/>
      <c r="O42" s="10"/>
    </row>
    <row r="43" spans="2:15" ht="17.25">
      <c r="B43" s="68">
        <v>1120000</v>
      </c>
      <c r="C43" s="67" t="s">
        <v>53</v>
      </c>
      <c r="D43" s="68" t="s">
        <v>28</v>
      </c>
      <c r="E43" s="202"/>
      <c r="F43" s="48"/>
      <c r="G43" s="48"/>
      <c r="H43" s="48"/>
      <c r="I43" s="202"/>
      <c r="J43" s="202"/>
      <c r="K43" s="202"/>
      <c r="L43" s="202"/>
      <c r="M43" s="10"/>
      <c r="N43" s="10"/>
      <c r="O43" s="10"/>
    </row>
    <row r="44" spans="2:15" ht="17.25">
      <c r="B44" s="68">
        <v>1121000</v>
      </c>
      <c r="C44" s="69" t="s">
        <v>54</v>
      </c>
      <c r="D44" s="68"/>
      <c r="E44" s="202">
        <f>E46+E47+E48+E49+E51</f>
        <v>21895.1</v>
      </c>
      <c r="F44" s="49">
        <f t="shared" ref="F44:H44" si="5">F46+F47+F48+F49</f>
        <v>0</v>
      </c>
      <c r="G44" s="207">
        <f t="shared" si="5"/>
        <v>-9356</v>
      </c>
      <c r="H44" s="207">
        <f t="shared" si="5"/>
        <v>3819.5</v>
      </c>
      <c r="I44" s="202">
        <f t="shared" ref="I44" si="6">E44+F44+G44+H44</f>
        <v>16358.599999999999</v>
      </c>
      <c r="J44" s="202">
        <f>J46+J47+J48+J49</f>
        <v>9912.6099999999988</v>
      </c>
      <c r="K44" s="202">
        <f t="shared" ref="K44:L44" si="7">K46+K47+K48+K49</f>
        <v>9912.6099999999988</v>
      </c>
      <c r="L44" s="202">
        <f t="shared" si="7"/>
        <v>9000.01</v>
      </c>
      <c r="M44" s="10"/>
      <c r="N44" s="10"/>
      <c r="O44" s="10"/>
    </row>
    <row r="45" spans="2:15" ht="17.25">
      <c r="B45" s="68">
        <v>1121100</v>
      </c>
      <c r="C45" s="67" t="s">
        <v>82</v>
      </c>
      <c r="D45" s="68">
        <v>421100</v>
      </c>
      <c r="E45" s="202"/>
      <c r="F45" s="48"/>
      <c r="G45" s="48"/>
      <c r="H45" s="48"/>
      <c r="I45" s="202"/>
      <c r="J45" s="202"/>
      <c r="K45" s="202"/>
      <c r="L45" s="202"/>
      <c r="M45" s="10"/>
      <c r="N45" s="10"/>
      <c r="O45" s="10"/>
    </row>
    <row r="46" spans="2:15" ht="17.25">
      <c r="B46" s="68">
        <v>1121200</v>
      </c>
      <c r="C46" s="67" t="s">
        <v>83</v>
      </c>
      <c r="D46" s="68">
        <v>421200</v>
      </c>
      <c r="E46" s="202">
        <v>6139.1</v>
      </c>
      <c r="F46" s="48"/>
      <c r="G46" s="207">
        <v>-5006</v>
      </c>
      <c r="H46" s="49"/>
      <c r="I46" s="202">
        <f t="shared" ref="I46:I49" si="8">E46+F46+G46+H46</f>
        <v>1133.1000000000004</v>
      </c>
      <c r="J46" s="202">
        <v>1053.96</v>
      </c>
      <c r="K46" s="202">
        <v>1053.96</v>
      </c>
      <c r="L46" s="202">
        <v>849.39</v>
      </c>
      <c r="M46" s="10"/>
      <c r="N46" s="10"/>
      <c r="O46" s="25"/>
    </row>
    <row r="47" spans="2:15" ht="17.25">
      <c r="B47" s="68">
        <v>1121300</v>
      </c>
      <c r="C47" s="67" t="s">
        <v>84</v>
      </c>
      <c r="D47" s="68">
        <v>421300</v>
      </c>
      <c r="E47" s="202">
        <v>1087</v>
      </c>
      <c r="F47" s="48"/>
      <c r="G47" s="164">
        <f>-50-800</f>
        <v>-850</v>
      </c>
      <c r="H47" s="164"/>
      <c r="I47" s="202">
        <f t="shared" si="8"/>
        <v>237</v>
      </c>
      <c r="J47" s="202">
        <v>42.84</v>
      </c>
      <c r="K47" s="202">
        <v>42.84</v>
      </c>
      <c r="L47" s="202">
        <v>18.18</v>
      </c>
      <c r="M47" s="10"/>
      <c r="N47" s="10"/>
      <c r="O47" s="10"/>
    </row>
    <row r="48" spans="2:15" ht="17.25">
      <c r="B48" s="68">
        <v>1121400</v>
      </c>
      <c r="C48" s="67" t="s">
        <v>85</v>
      </c>
      <c r="D48" s="68">
        <v>421400</v>
      </c>
      <c r="E48" s="202">
        <v>14509</v>
      </c>
      <c r="F48" s="48"/>
      <c r="G48" s="207">
        <f>-598.9-2901.1</f>
        <v>-3500</v>
      </c>
      <c r="H48" s="207">
        <f>3543+242.5</f>
        <v>3785.5</v>
      </c>
      <c r="I48" s="202">
        <f t="shared" si="8"/>
        <v>14794.5</v>
      </c>
      <c r="J48" s="202">
        <v>8621.81</v>
      </c>
      <c r="K48" s="202">
        <v>8621.81</v>
      </c>
      <c r="L48" s="202">
        <v>7938.44</v>
      </c>
      <c r="M48" s="10"/>
      <c r="N48" s="10"/>
      <c r="O48" s="10"/>
    </row>
    <row r="49" spans="2:15" ht="17.25">
      <c r="B49" s="68">
        <v>1121500</v>
      </c>
      <c r="C49" s="67" t="s">
        <v>86</v>
      </c>
      <c r="D49" s="68">
        <v>421500</v>
      </c>
      <c r="E49" s="202">
        <v>160</v>
      </c>
      <c r="F49" s="48"/>
      <c r="G49" s="48"/>
      <c r="H49" s="49">
        <v>34</v>
      </c>
      <c r="I49" s="202">
        <f t="shared" si="8"/>
        <v>194</v>
      </c>
      <c r="J49" s="202">
        <v>194</v>
      </c>
      <c r="K49" s="202">
        <v>194</v>
      </c>
      <c r="L49" s="202">
        <v>194</v>
      </c>
      <c r="M49" s="10"/>
      <c r="N49" s="10"/>
      <c r="O49" s="10"/>
    </row>
    <row r="50" spans="2:15" ht="17.25">
      <c r="B50" s="68">
        <v>1121600</v>
      </c>
      <c r="C50" s="67" t="s">
        <v>87</v>
      </c>
      <c r="D50" s="68">
        <v>421600</v>
      </c>
      <c r="E50" s="202"/>
      <c r="F50" s="48"/>
      <c r="G50" s="48"/>
      <c r="H50" s="48"/>
      <c r="I50" s="202"/>
      <c r="J50" s="202"/>
      <c r="K50" s="202"/>
      <c r="L50" s="202"/>
      <c r="M50" s="10"/>
      <c r="N50" s="10"/>
      <c r="O50" s="10"/>
    </row>
    <row r="51" spans="2:15" ht="17.25">
      <c r="B51" s="68">
        <v>1121700</v>
      </c>
      <c r="C51" s="67" t="s">
        <v>88</v>
      </c>
      <c r="D51" s="68">
        <v>421700</v>
      </c>
      <c r="E51" s="202"/>
      <c r="F51" s="48"/>
      <c r="G51" s="49"/>
      <c r="H51" s="48"/>
      <c r="I51" s="202"/>
      <c r="J51" s="202"/>
      <c r="K51" s="202"/>
      <c r="L51" s="202"/>
      <c r="M51" s="10"/>
      <c r="N51" s="10"/>
      <c r="O51" s="10"/>
    </row>
    <row r="52" spans="2:15" ht="17.25">
      <c r="B52" s="68">
        <v>1122000</v>
      </c>
      <c r="C52" s="69" t="s">
        <v>217</v>
      </c>
      <c r="D52" s="68" t="s">
        <v>28</v>
      </c>
      <c r="E52" s="202">
        <f t="shared" ref="E52:H52" si="9">E53</f>
        <v>44952</v>
      </c>
      <c r="F52" s="49">
        <f t="shared" si="9"/>
        <v>0</v>
      </c>
      <c r="G52" s="49">
        <f t="shared" si="9"/>
        <v>0</v>
      </c>
      <c r="H52" s="207">
        <f t="shared" si="9"/>
        <v>-27713.980000000003</v>
      </c>
      <c r="I52" s="202">
        <f t="shared" ref="I52:I53" si="10">E52+F52+G52+H52</f>
        <v>17238.019999999997</v>
      </c>
      <c r="J52" s="202">
        <f>J53</f>
        <v>5821.7</v>
      </c>
      <c r="K52" s="202">
        <f>K53</f>
        <v>3933.4</v>
      </c>
      <c r="L52" s="202">
        <f>L53</f>
        <v>4369</v>
      </c>
      <c r="M52" s="10"/>
      <c r="N52" s="10"/>
      <c r="O52" s="10"/>
    </row>
    <row r="53" spans="2:15" ht="17.25">
      <c r="B53" s="68">
        <v>1122100</v>
      </c>
      <c r="C53" s="67" t="s">
        <v>89</v>
      </c>
      <c r="D53" s="68">
        <v>422100</v>
      </c>
      <c r="E53" s="202">
        <v>44952</v>
      </c>
      <c r="F53" s="48"/>
      <c r="G53" s="164"/>
      <c r="H53" s="207">
        <f>-3500-4537.6-19676.38</f>
        <v>-27713.980000000003</v>
      </c>
      <c r="I53" s="202">
        <f t="shared" si="10"/>
        <v>17238.019999999997</v>
      </c>
      <c r="J53" s="202">
        <v>5821.7</v>
      </c>
      <c r="K53" s="202">
        <v>3933.4</v>
      </c>
      <c r="L53" s="202">
        <v>4369</v>
      </c>
      <c r="M53" s="25"/>
      <c r="N53" s="10"/>
      <c r="O53" s="10"/>
    </row>
    <row r="54" spans="2:15" ht="17.25">
      <c r="B54" s="68">
        <v>1122200</v>
      </c>
      <c r="C54" s="67" t="s">
        <v>90</v>
      </c>
      <c r="D54" s="68">
        <v>422200</v>
      </c>
      <c r="E54" s="202"/>
      <c r="F54" s="48"/>
      <c r="G54" s="48"/>
      <c r="H54" s="48"/>
      <c r="I54" s="202"/>
      <c r="J54" s="202"/>
      <c r="K54" s="202"/>
      <c r="L54" s="202"/>
      <c r="M54" s="10"/>
      <c r="N54" s="10"/>
      <c r="O54" s="10"/>
    </row>
    <row r="55" spans="2:15" ht="17.25">
      <c r="B55" s="68">
        <v>1122300</v>
      </c>
      <c r="C55" s="67" t="s">
        <v>91</v>
      </c>
      <c r="D55" s="68">
        <v>422900</v>
      </c>
      <c r="E55" s="202"/>
      <c r="F55" s="48"/>
      <c r="G55" s="48"/>
      <c r="H55" s="48"/>
      <c r="I55" s="202"/>
      <c r="J55" s="202"/>
      <c r="K55" s="202"/>
      <c r="L55" s="202"/>
      <c r="M55" s="10"/>
      <c r="N55" s="10"/>
      <c r="O55" s="10"/>
    </row>
    <row r="56" spans="2:15" ht="17.25">
      <c r="B56" s="68">
        <v>1123000</v>
      </c>
      <c r="C56" s="69" t="s">
        <v>92</v>
      </c>
      <c r="D56" s="68" t="s">
        <v>28</v>
      </c>
      <c r="E56" s="202">
        <f>E58+E63+E64+E59+E60+E57+E61</f>
        <v>89985.3</v>
      </c>
      <c r="F56" s="202">
        <f t="shared" ref="F56:H56" si="11">F58+F63+F64+F59+F60+F57+F61</f>
        <v>0</v>
      </c>
      <c r="G56" s="207">
        <f t="shared" si="11"/>
        <v>-21528.9</v>
      </c>
      <c r="H56" s="207">
        <f t="shared" si="11"/>
        <v>-5285.45</v>
      </c>
      <c r="I56" s="202">
        <f t="shared" ref="I56:I57" si="12">E56+F56+G56+H56</f>
        <v>63170.95</v>
      </c>
      <c r="J56" s="202">
        <f>J57+J58+J59+J60+J61+J63+J64+J57</f>
        <v>36044.32</v>
      </c>
      <c r="K56" s="202">
        <f t="shared" ref="K56:L56" si="13">K57+K58+K59+K60+K61+K63+K64+K57</f>
        <v>36044.32</v>
      </c>
      <c r="L56" s="202">
        <f t="shared" si="13"/>
        <v>36163.179999999993</v>
      </c>
      <c r="M56" s="10"/>
      <c r="N56" s="10"/>
      <c r="O56" s="10"/>
    </row>
    <row r="57" spans="2:15" ht="17.25">
      <c r="B57" s="68">
        <v>1123100</v>
      </c>
      <c r="C57" s="67" t="s">
        <v>93</v>
      </c>
      <c r="D57" s="68">
        <v>423100</v>
      </c>
      <c r="E57" s="202">
        <v>3000</v>
      </c>
      <c r="F57" s="48"/>
      <c r="G57" s="207">
        <v>-3000</v>
      </c>
      <c r="H57" s="48"/>
      <c r="I57" s="202">
        <f t="shared" si="12"/>
        <v>0</v>
      </c>
      <c r="J57" s="202"/>
      <c r="K57" s="202"/>
      <c r="L57" s="202"/>
      <c r="M57" s="10"/>
      <c r="N57" s="10"/>
      <c r="O57" s="10"/>
    </row>
    <row r="58" spans="2:15" ht="17.25">
      <c r="B58" s="68">
        <v>1123200</v>
      </c>
      <c r="C58" s="67" t="s">
        <v>94</v>
      </c>
      <c r="D58" s="68">
        <v>423200</v>
      </c>
      <c r="E58" s="202">
        <v>13093.2</v>
      </c>
      <c r="F58" s="48"/>
      <c r="G58" s="207">
        <v>-1100</v>
      </c>
      <c r="H58" s="49">
        <v>-974.4</v>
      </c>
      <c r="I58" s="202">
        <f t="shared" ref="I58:I61" si="14">E58+F58+G58+H58</f>
        <v>11018.800000000001</v>
      </c>
      <c r="J58" s="202">
        <v>5493.36</v>
      </c>
      <c r="K58" s="202">
        <v>5493.36</v>
      </c>
      <c r="L58" s="202">
        <v>5493.36</v>
      </c>
      <c r="M58" s="10"/>
      <c r="N58" s="10"/>
      <c r="O58" s="10"/>
    </row>
    <row r="59" spans="2:15" ht="17.25">
      <c r="B59" s="68">
        <v>1123300</v>
      </c>
      <c r="C59" s="67" t="s">
        <v>95</v>
      </c>
      <c r="D59" s="68">
        <v>423300</v>
      </c>
      <c r="E59" s="202"/>
      <c r="F59" s="48"/>
      <c r="G59" s="49"/>
      <c r="H59" s="202">
        <v>1000</v>
      </c>
      <c r="I59" s="202">
        <f t="shared" si="14"/>
        <v>1000</v>
      </c>
      <c r="J59" s="202"/>
      <c r="K59" s="202"/>
      <c r="L59" s="202"/>
      <c r="M59" s="10"/>
      <c r="N59" s="10"/>
      <c r="O59" s="10"/>
    </row>
    <row r="60" spans="2:15" ht="17.25">
      <c r="B60" s="68">
        <v>1123400</v>
      </c>
      <c r="C60" s="67" t="s">
        <v>96</v>
      </c>
      <c r="D60" s="68">
        <v>423400</v>
      </c>
      <c r="E60" s="202">
        <v>4221.5</v>
      </c>
      <c r="F60" s="48"/>
      <c r="G60" s="207">
        <v>-3946.5</v>
      </c>
      <c r="H60" s="48"/>
      <c r="I60" s="202">
        <f t="shared" si="14"/>
        <v>275</v>
      </c>
      <c r="J60" s="202">
        <v>10.5</v>
      </c>
      <c r="K60" s="202">
        <v>10.5</v>
      </c>
      <c r="L60" s="202">
        <v>81.14</v>
      </c>
      <c r="M60" s="10"/>
      <c r="N60" s="10"/>
      <c r="O60" s="10"/>
    </row>
    <row r="61" spans="2:15" ht="17.25">
      <c r="B61" s="68">
        <v>1123500</v>
      </c>
      <c r="C61" s="67" t="s">
        <v>97</v>
      </c>
      <c r="D61" s="68">
        <v>423500</v>
      </c>
      <c r="E61" s="203">
        <v>25000</v>
      </c>
      <c r="F61" s="48"/>
      <c r="G61" s="49"/>
      <c r="H61" s="207">
        <v>-5071</v>
      </c>
      <c r="I61" s="202">
        <f t="shared" si="14"/>
        <v>19929</v>
      </c>
      <c r="J61" s="202">
        <v>11178.35</v>
      </c>
      <c r="K61" s="202">
        <v>11178.35</v>
      </c>
      <c r="L61" s="202">
        <v>11178.35</v>
      </c>
      <c r="M61" s="10"/>
      <c r="N61" s="10"/>
      <c r="O61" s="10"/>
    </row>
    <row r="62" spans="2:15" ht="17.25">
      <c r="B62" s="68">
        <v>1123600</v>
      </c>
      <c r="C62" s="67" t="s">
        <v>98</v>
      </c>
      <c r="D62" s="68">
        <v>423600</v>
      </c>
      <c r="E62" s="202"/>
      <c r="F62" s="48"/>
      <c r="G62" s="48"/>
      <c r="H62" s="48"/>
      <c r="I62" s="202"/>
      <c r="J62" s="202"/>
      <c r="K62" s="202"/>
      <c r="L62" s="202"/>
      <c r="M62" s="10"/>
      <c r="N62" s="10"/>
      <c r="O62" s="10"/>
    </row>
    <row r="63" spans="2:15" ht="17.25">
      <c r="B63" s="68">
        <v>1123700</v>
      </c>
      <c r="C63" s="67" t="s">
        <v>99</v>
      </c>
      <c r="D63" s="68">
        <v>423700</v>
      </c>
      <c r="E63" s="202">
        <v>1500</v>
      </c>
      <c r="F63" s="48"/>
      <c r="G63" s="207">
        <v>-1445</v>
      </c>
      <c r="H63" s="49">
        <f>44+40.15+310</f>
        <v>394.15</v>
      </c>
      <c r="I63" s="202">
        <f t="shared" ref="I63:I64" si="15">E63+F63+G63+H63</f>
        <v>449.15</v>
      </c>
      <c r="J63" s="202">
        <v>191.95</v>
      </c>
      <c r="K63" s="202">
        <v>191.95</v>
      </c>
      <c r="L63" s="202">
        <v>240.17</v>
      </c>
      <c r="M63" s="10"/>
      <c r="N63" s="10"/>
      <c r="O63" s="10"/>
    </row>
    <row r="64" spans="2:15" ht="17.25">
      <c r="B64" s="68">
        <v>1123800</v>
      </c>
      <c r="C64" s="67" t="s">
        <v>100</v>
      </c>
      <c r="D64" s="68">
        <v>423900</v>
      </c>
      <c r="E64" s="202">
        <v>43170.6</v>
      </c>
      <c r="F64" s="48"/>
      <c r="G64" s="207">
        <f>-10785.6-1251.8</f>
        <v>-12037.4</v>
      </c>
      <c r="H64" s="49">
        <f>698-1251.8-80.4</f>
        <v>-634.19999999999993</v>
      </c>
      <c r="I64" s="202">
        <f t="shared" si="15"/>
        <v>30498.999999999996</v>
      </c>
      <c r="J64" s="202">
        <v>19170.16</v>
      </c>
      <c r="K64" s="202">
        <v>19170.16</v>
      </c>
      <c r="L64" s="202">
        <v>19170.16</v>
      </c>
      <c r="M64" s="10"/>
      <c r="N64" s="10"/>
      <c r="O64" s="10"/>
    </row>
    <row r="65" spans="2:15" ht="17.25">
      <c r="B65" s="68">
        <v>1124000</v>
      </c>
      <c r="C65" s="69" t="s">
        <v>55</v>
      </c>
      <c r="D65" s="68" t="s">
        <v>28</v>
      </c>
      <c r="E65" s="202"/>
      <c r="F65" s="48"/>
      <c r="G65" s="48"/>
      <c r="H65" s="48"/>
      <c r="I65" s="202"/>
      <c r="J65" s="202"/>
      <c r="K65" s="202"/>
      <c r="L65" s="202"/>
      <c r="M65" s="10"/>
      <c r="N65" s="10"/>
      <c r="O65" s="10"/>
    </row>
    <row r="66" spans="2:15" ht="17.25">
      <c r="B66" s="68">
        <v>1124100</v>
      </c>
      <c r="C66" s="67" t="s">
        <v>101</v>
      </c>
      <c r="D66" s="68">
        <v>424100</v>
      </c>
      <c r="E66" s="202"/>
      <c r="F66" s="48"/>
      <c r="G66" s="48"/>
      <c r="H66" s="48"/>
      <c r="I66" s="202"/>
      <c r="J66" s="202"/>
      <c r="K66" s="202"/>
      <c r="L66" s="202"/>
      <c r="M66" s="10"/>
      <c r="N66" s="10"/>
      <c r="O66" s="10"/>
    </row>
    <row r="67" spans="2:15" ht="17.25">
      <c r="B67" s="68">
        <v>1125000</v>
      </c>
      <c r="C67" s="69" t="s">
        <v>56</v>
      </c>
      <c r="D67" s="68" t="s">
        <v>28</v>
      </c>
      <c r="E67" s="202">
        <f t="shared" ref="E67:H67" si="16">E68+E69</f>
        <v>5500</v>
      </c>
      <c r="F67" s="49">
        <f t="shared" si="16"/>
        <v>0</v>
      </c>
      <c r="G67" s="207">
        <f t="shared" si="16"/>
        <v>-3500</v>
      </c>
      <c r="H67" s="49">
        <f t="shared" si="16"/>
        <v>627</v>
      </c>
      <c r="I67" s="202">
        <f t="shared" ref="I67" si="17">E67+F67+G67+H67</f>
        <v>2627</v>
      </c>
      <c r="J67" s="202">
        <f>J68+J69</f>
        <v>1157.03</v>
      </c>
      <c r="K67" s="202">
        <f t="shared" ref="K67:L67" si="18">K68+K69</f>
        <v>1157.03</v>
      </c>
      <c r="L67" s="202">
        <f t="shared" si="18"/>
        <v>1157.03</v>
      </c>
      <c r="M67" s="10"/>
      <c r="N67" s="10"/>
      <c r="O67" s="10"/>
    </row>
    <row r="68" spans="2:15" ht="17.25">
      <c r="B68" s="68">
        <v>1125100</v>
      </c>
      <c r="C68" s="67" t="s">
        <v>102</v>
      </c>
      <c r="D68" s="68">
        <v>425100</v>
      </c>
      <c r="E68" s="202"/>
      <c r="F68" s="48"/>
      <c r="G68" s="164"/>
      <c r="H68" s="48"/>
      <c r="I68" s="202"/>
      <c r="J68" s="202"/>
      <c r="K68" s="202"/>
      <c r="L68" s="202"/>
      <c r="M68" s="10"/>
      <c r="N68" s="10"/>
      <c r="O68" s="10"/>
    </row>
    <row r="69" spans="2:15" ht="17.25">
      <c r="B69" s="68">
        <v>1125200</v>
      </c>
      <c r="C69" s="67" t="s">
        <v>103</v>
      </c>
      <c r="D69" s="68">
        <v>425200</v>
      </c>
      <c r="E69" s="202">
        <v>5500</v>
      </c>
      <c r="F69" s="48"/>
      <c r="G69" s="207">
        <f>-2800-700</f>
        <v>-3500</v>
      </c>
      <c r="H69" s="207">
        <f>600+27</f>
        <v>627</v>
      </c>
      <c r="I69" s="202">
        <f t="shared" ref="I69:I75" si="19">E69+F69+G69+H69</f>
        <v>2627</v>
      </c>
      <c r="J69" s="202">
        <v>1157.03</v>
      </c>
      <c r="K69" s="202">
        <v>1157.03</v>
      </c>
      <c r="L69" s="202">
        <v>1157.03</v>
      </c>
      <c r="M69" s="10"/>
      <c r="N69" s="10"/>
      <c r="O69" s="10"/>
    </row>
    <row r="70" spans="2:15" ht="17.25">
      <c r="B70" s="68">
        <v>1126000</v>
      </c>
      <c r="C70" s="69" t="s">
        <v>104</v>
      </c>
      <c r="D70" s="68" t="s">
        <v>28</v>
      </c>
      <c r="E70" s="202">
        <f>E71+E72+E73+E74</f>
        <v>21924.7</v>
      </c>
      <c r="F70" s="49">
        <f t="shared" ref="F70:H70" si="20">F71+F72+F73+F74</f>
        <v>0</v>
      </c>
      <c r="G70" s="207">
        <f t="shared" si="20"/>
        <v>-20080.2</v>
      </c>
      <c r="H70" s="202">
        <f t="shared" si="20"/>
        <v>3070.4800000000005</v>
      </c>
      <c r="I70" s="202">
        <f t="shared" si="19"/>
        <v>4914.9800000000005</v>
      </c>
      <c r="J70" s="202">
        <f>J71+J72+J73+J74</f>
        <v>1199.54</v>
      </c>
      <c r="K70" s="202">
        <f>K71+K72+K73+K74</f>
        <v>1199.54</v>
      </c>
      <c r="L70" s="202">
        <f>L71+L72+L73+L74</f>
        <v>10750.82</v>
      </c>
      <c r="M70" s="10"/>
      <c r="N70" s="10"/>
      <c r="O70" s="10"/>
    </row>
    <row r="71" spans="2:15" ht="17.25">
      <c r="B71" s="68">
        <v>1126100</v>
      </c>
      <c r="C71" s="67" t="s">
        <v>105</v>
      </c>
      <c r="D71" s="68">
        <v>426100</v>
      </c>
      <c r="E71" s="202">
        <v>20312</v>
      </c>
      <c r="F71" s="48"/>
      <c r="G71" s="207">
        <v>-18467.5</v>
      </c>
      <c r="H71" s="202">
        <f>2235.78</f>
        <v>2235.7800000000002</v>
      </c>
      <c r="I71" s="202">
        <f t="shared" si="19"/>
        <v>4080.28</v>
      </c>
      <c r="J71" s="202">
        <v>408.44</v>
      </c>
      <c r="K71" s="202">
        <v>408.44</v>
      </c>
      <c r="L71" s="202">
        <v>5637.49</v>
      </c>
      <c r="M71" s="10"/>
      <c r="N71" s="10"/>
      <c r="O71" s="10"/>
    </row>
    <row r="72" spans="2:15" ht="17.25">
      <c r="B72" s="68">
        <v>1126400</v>
      </c>
      <c r="C72" s="67" t="s">
        <v>106</v>
      </c>
      <c r="D72" s="68">
        <v>426400</v>
      </c>
      <c r="E72" s="202">
        <v>1114</v>
      </c>
      <c r="F72" s="48"/>
      <c r="G72" s="207">
        <v>-1114</v>
      </c>
      <c r="H72" s="49">
        <v>45</v>
      </c>
      <c r="I72" s="202">
        <f t="shared" si="19"/>
        <v>45</v>
      </c>
      <c r="J72" s="202">
        <v>45</v>
      </c>
      <c r="K72" s="202">
        <v>45</v>
      </c>
      <c r="L72" s="202">
        <v>2432.4</v>
      </c>
      <c r="M72" s="10"/>
      <c r="N72" s="10"/>
      <c r="O72" s="10"/>
    </row>
    <row r="73" spans="2:15" ht="17.25">
      <c r="B73" s="68">
        <v>1126700</v>
      </c>
      <c r="C73" s="67" t="s">
        <v>107</v>
      </c>
      <c r="D73" s="68">
        <v>426700</v>
      </c>
      <c r="E73" s="202">
        <v>392.3</v>
      </c>
      <c r="F73" s="48"/>
      <c r="G73" s="207">
        <v>-392.3</v>
      </c>
      <c r="H73" s="49">
        <f>741+48.7</f>
        <v>789.7</v>
      </c>
      <c r="I73" s="202">
        <f t="shared" si="19"/>
        <v>789.7</v>
      </c>
      <c r="J73" s="202">
        <v>746.1</v>
      </c>
      <c r="K73" s="202">
        <v>746.1</v>
      </c>
      <c r="L73" s="202">
        <v>2076.79</v>
      </c>
      <c r="M73" s="10"/>
      <c r="N73" s="10"/>
      <c r="O73" s="10"/>
    </row>
    <row r="74" spans="2:15" ht="17.25">
      <c r="B74" s="68">
        <v>1126800</v>
      </c>
      <c r="C74" s="67" t="s">
        <v>108</v>
      </c>
      <c r="D74" s="68">
        <v>426900</v>
      </c>
      <c r="E74" s="202">
        <v>106.4</v>
      </c>
      <c r="F74" s="48"/>
      <c r="G74" s="207">
        <v>-106.4</v>
      </c>
      <c r="H74" s="49"/>
      <c r="I74" s="202">
        <f t="shared" si="19"/>
        <v>0</v>
      </c>
      <c r="J74" s="202"/>
      <c r="K74" s="202"/>
      <c r="L74" s="202">
        <v>604.14</v>
      </c>
      <c r="M74" s="10"/>
      <c r="N74" s="10"/>
      <c r="O74" s="10"/>
    </row>
    <row r="75" spans="2:15" ht="40.5">
      <c r="B75" s="68">
        <v>1172000</v>
      </c>
      <c r="C75" s="69" t="s">
        <v>61</v>
      </c>
      <c r="D75" s="68" t="s">
        <v>28</v>
      </c>
      <c r="E75" s="202">
        <v>1754.5</v>
      </c>
      <c r="F75" s="49"/>
      <c r="G75" s="207">
        <f>-1000+15371</f>
        <v>14371</v>
      </c>
      <c r="H75" s="49">
        <f>-40.15-568.5</f>
        <v>-608.65</v>
      </c>
      <c r="I75" s="202">
        <f t="shared" si="19"/>
        <v>15516.85</v>
      </c>
      <c r="J75" s="202">
        <f>J78+J77</f>
        <v>15433.07</v>
      </c>
      <c r="K75" s="202">
        <f t="shared" ref="K75:M75" si="21">K78+K77</f>
        <v>15433.07</v>
      </c>
      <c r="L75" s="202">
        <f t="shared" si="21"/>
        <v>15433.07</v>
      </c>
      <c r="M75" s="202">
        <f t="shared" si="21"/>
        <v>0</v>
      </c>
      <c r="N75" s="10"/>
      <c r="O75" s="10"/>
    </row>
    <row r="76" spans="2:15" ht="17.25">
      <c r="B76" s="68">
        <v>1172100</v>
      </c>
      <c r="C76" s="67" t="s">
        <v>114</v>
      </c>
      <c r="D76" s="68">
        <v>482100</v>
      </c>
      <c r="E76" s="202"/>
      <c r="F76" s="48"/>
      <c r="G76" s="48"/>
      <c r="H76" s="48"/>
      <c r="I76" s="202"/>
      <c r="J76" s="202"/>
      <c r="K76" s="202"/>
      <c r="L76" s="202"/>
      <c r="M76" s="10"/>
      <c r="N76" s="10"/>
      <c r="O76" s="10"/>
    </row>
    <row r="77" spans="2:15" ht="17.25">
      <c r="B77" s="68">
        <v>1172200</v>
      </c>
      <c r="C77" s="67" t="s">
        <v>115</v>
      </c>
      <c r="D77" s="68">
        <v>482200</v>
      </c>
      <c r="E77" s="202"/>
      <c r="F77" s="48"/>
      <c r="G77" s="48"/>
      <c r="H77" s="48"/>
      <c r="I77" s="202"/>
      <c r="J77" s="202">
        <v>15370.96</v>
      </c>
      <c r="K77" s="202">
        <v>15370.96</v>
      </c>
      <c r="L77" s="202">
        <v>15370.96</v>
      </c>
      <c r="M77" s="10"/>
      <c r="N77" s="10"/>
      <c r="O77" s="10"/>
    </row>
    <row r="78" spans="2:15" ht="17.25">
      <c r="B78" s="68">
        <v>1172300</v>
      </c>
      <c r="C78" s="67" t="s">
        <v>116</v>
      </c>
      <c r="D78" s="68">
        <v>482300</v>
      </c>
      <c r="E78" s="202"/>
      <c r="F78" s="48"/>
      <c r="G78" s="48"/>
      <c r="H78" s="48"/>
      <c r="I78" s="202"/>
      <c r="J78" s="202">
        <v>62.11</v>
      </c>
      <c r="K78" s="202">
        <v>62.11</v>
      </c>
      <c r="L78" s="202">
        <v>62.11</v>
      </c>
      <c r="M78" s="10"/>
      <c r="N78" s="10"/>
      <c r="O78" s="10"/>
    </row>
    <row r="79" spans="2:15" ht="27">
      <c r="B79" s="68">
        <v>1172400</v>
      </c>
      <c r="C79" s="67" t="s">
        <v>117</v>
      </c>
      <c r="D79" s="68">
        <v>482400</v>
      </c>
      <c r="E79" s="202"/>
      <c r="F79" s="48"/>
      <c r="G79" s="48"/>
      <c r="H79" s="48"/>
      <c r="I79" s="202"/>
      <c r="J79" s="202"/>
      <c r="K79" s="202"/>
      <c r="L79" s="202"/>
      <c r="M79" s="10"/>
      <c r="N79" s="10"/>
      <c r="O79" s="10"/>
    </row>
    <row r="80" spans="2:15" s="159" customFormat="1" ht="27">
      <c r="B80" s="4">
        <v>1175000</v>
      </c>
      <c r="C80" s="6" t="s">
        <v>333</v>
      </c>
      <c r="D80" s="4" t="s">
        <v>28</v>
      </c>
      <c r="E80" s="202"/>
      <c r="F80" s="163"/>
      <c r="G80" s="163"/>
      <c r="H80" s="202">
        <f>H81</f>
        <v>10000</v>
      </c>
      <c r="I80" s="202">
        <f t="shared" ref="I80:I83" si="22">E80+F80+G80+H80</f>
        <v>10000</v>
      </c>
      <c r="J80" s="202">
        <f>J81</f>
        <v>0</v>
      </c>
      <c r="K80" s="202">
        <f t="shared" ref="K80:L80" si="23">K81</f>
        <v>0</v>
      </c>
      <c r="L80" s="202">
        <f t="shared" si="23"/>
        <v>0</v>
      </c>
      <c r="M80" s="160"/>
      <c r="N80" s="160"/>
      <c r="O80" s="160"/>
    </row>
    <row r="81" spans="2:15" s="159" customFormat="1" ht="27">
      <c r="B81" s="4">
        <v>1175100</v>
      </c>
      <c r="C81" s="5" t="s">
        <v>334</v>
      </c>
      <c r="D81" s="4">
        <v>485100</v>
      </c>
      <c r="E81" s="202"/>
      <c r="F81" s="163"/>
      <c r="G81" s="163"/>
      <c r="H81" s="202">
        <v>10000</v>
      </c>
      <c r="I81" s="202">
        <f t="shared" si="22"/>
        <v>10000</v>
      </c>
      <c r="J81" s="202"/>
      <c r="K81" s="202"/>
      <c r="L81" s="202"/>
      <c r="M81" s="160"/>
      <c r="N81" s="160"/>
      <c r="O81" s="160"/>
    </row>
    <row r="82" spans="2:15" ht="17.25">
      <c r="B82" s="68">
        <v>1176000</v>
      </c>
      <c r="C82" s="69" t="s">
        <v>63</v>
      </c>
      <c r="D82" s="68" t="s">
        <v>28</v>
      </c>
      <c r="E82" s="202">
        <f t="shared" ref="E82:H82" si="24">E83</f>
        <v>2807.8</v>
      </c>
      <c r="F82" s="48">
        <f t="shared" si="24"/>
        <v>0</v>
      </c>
      <c r="G82" s="48">
        <f t="shared" si="24"/>
        <v>0</v>
      </c>
      <c r="H82" s="164">
        <f t="shared" si="24"/>
        <v>170</v>
      </c>
      <c r="I82" s="202">
        <f t="shared" si="22"/>
        <v>2977.8</v>
      </c>
      <c r="J82" s="202">
        <f>J83</f>
        <v>2933.93</v>
      </c>
      <c r="K82" s="202">
        <f t="shared" ref="K82:L82" si="25">K83</f>
        <v>2933.93</v>
      </c>
      <c r="L82" s="202">
        <f t="shared" si="25"/>
        <v>2933.93</v>
      </c>
      <c r="M82" s="10"/>
      <c r="N82" s="10"/>
      <c r="O82" s="10"/>
    </row>
    <row r="83" spans="2:15" ht="17.25">
      <c r="B83" s="68">
        <v>1176100</v>
      </c>
      <c r="C83" s="67" t="s">
        <v>119</v>
      </c>
      <c r="D83" s="68">
        <v>486100</v>
      </c>
      <c r="E83" s="202">
        <v>2807.8</v>
      </c>
      <c r="F83" s="48"/>
      <c r="G83" s="48"/>
      <c r="H83" s="164">
        <v>170</v>
      </c>
      <c r="I83" s="202">
        <f t="shared" si="22"/>
        <v>2977.8</v>
      </c>
      <c r="J83" s="202">
        <v>2933.93</v>
      </c>
      <c r="K83" s="202">
        <v>2933.93</v>
      </c>
      <c r="L83" s="202">
        <v>2933.93</v>
      </c>
      <c r="M83" s="10"/>
      <c r="N83" s="10"/>
      <c r="O83" s="10"/>
    </row>
    <row r="84" spans="2:15" ht="17.25">
      <c r="B84" s="68"/>
      <c r="C84" s="67" t="s">
        <v>120</v>
      </c>
      <c r="D84" s="68" t="s">
        <v>64</v>
      </c>
      <c r="E84" s="202"/>
      <c r="F84" s="48"/>
      <c r="G84" s="48"/>
      <c r="H84" s="48"/>
      <c r="I84" s="202"/>
      <c r="J84" s="202"/>
      <c r="K84" s="202"/>
      <c r="L84" s="202"/>
      <c r="M84" s="10"/>
      <c r="N84" s="10"/>
      <c r="O84" s="10"/>
    </row>
    <row r="85" spans="2:15" ht="17.25">
      <c r="B85" s="68">
        <v>1177000</v>
      </c>
      <c r="C85" s="69" t="s">
        <v>65</v>
      </c>
      <c r="D85" s="68" t="s">
        <v>28</v>
      </c>
      <c r="E85" s="202"/>
      <c r="F85" s="48"/>
      <c r="G85" s="48"/>
      <c r="H85" s="48"/>
      <c r="I85" s="202"/>
      <c r="J85" s="202"/>
      <c r="K85" s="202"/>
      <c r="L85" s="202"/>
      <c r="M85" s="10"/>
      <c r="N85" s="10"/>
      <c r="O85" s="160"/>
    </row>
    <row r="86" spans="2:15" ht="17.25">
      <c r="B86" s="68">
        <v>1177100</v>
      </c>
      <c r="C86" s="67" t="s">
        <v>121</v>
      </c>
      <c r="D86" s="68">
        <v>489100</v>
      </c>
      <c r="E86" s="202"/>
      <c r="F86" s="48"/>
      <c r="G86" s="48"/>
      <c r="H86" s="48"/>
      <c r="I86" s="202"/>
      <c r="J86" s="202"/>
      <c r="K86" s="202"/>
      <c r="L86" s="202"/>
      <c r="M86" s="10"/>
      <c r="N86" s="10"/>
      <c r="O86" s="160"/>
    </row>
    <row r="87" spans="2:15" ht="17.25">
      <c r="B87" s="68">
        <v>1000000</v>
      </c>
      <c r="C87" s="68" t="s">
        <v>68</v>
      </c>
      <c r="D87" s="68"/>
      <c r="E87" s="202">
        <f>E34</f>
        <v>2539297.6</v>
      </c>
      <c r="F87" s="202">
        <f>F34</f>
        <v>0</v>
      </c>
      <c r="G87" s="207">
        <f>G34</f>
        <v>-42094.100000000006</v>
      </c>
      <c r="H87" s="207">
        <f>H34</f>
        <v>4268.2999999999984</v>
      </c>
      <c r="I87" s="202">
        <f t="shared" ref="I87" si="26">E87+F87+G87+H87</f>
        <v>2501471.7999999998</v>
      </c>
      <c r="J87" s="202">
        <f>J34</f>
        <v>1765976</v>
      </c>
      <c r="K87" s="202">
        <f>K34</f>
        <v>1763709.67</v>
      </c>
      <c r="L87" s="202">
        <f>L34</f>
        <v>1926208.5999999999</v>
      </c>
      <c r="M87" s="158"/>
      <c r="N87" s="158"/>
      <c r="O87" s="164"/>
    </row>
    <row r="88" spans="2:15">
      <c r="J88" s="55"/>
      <c r="K88" s="55"/>
      <c r="L88" s="165"/>
    </row>
    <row r="89" spans="2:15" s="159" customFormat="1">
      <c r="J89" s="165"/>
      <c r="K89" s="165"/>
      <c r="L89" s="165"/>
    </row>
    <row r="91" spans="2:15">
      <c r="C91" s="26" t="s">
        <v>330</v>
      </c>
      <c r="D91" s="248" t="s">
        <v>70</v>
      </c>
      <c r="E91" s="248"/>
      <c r="F91" s="248"/>
      <c r="G91" s="249" t="s">
        <v>71</v>
      </c>
      <c r="H91" s="249"/>
      <c r="J91" s="250" t="s">
        <v>155</v>
      </c>
      <c r="K91" s="250"/>
      <c r="L91" s="250"/>
    </row>
    <row r="92" spans="2:15">
      <c r="C92" s="8"/>
      <c r="D92" s="8"/>
      <c r="E92" s="1"/>
      <c r="G92" s="249" t="s">
        <v>72</v>
      </c>
      <c r="H92" s="249"/>
      <c r="J92" s="249" t="s">
        <v>73</v>
      </c>
      <c r="K92" s="249"/>
      <c r="L92" s="249"/>
    </row>
    <row r="93" spans="2:15">
      <c r="C93" s="121" t="s">
        <v>74</v>
      </c>
      <c r="D93" s="8"/>
      <c r="E93" s="8"/>
      <c r="F93" s="8"/>
      <c r="G93" s="8"/>
      <c r="H93" s="8"/>
      <c r="I93" s="8"/>
    </row>
    <row r="94" spans="2:15">
      <c r="C94" s="8"/>
      <c r="D94" s="248" t="s">
        <v>75</v>
      </c>
      <c r="E94" s="248"/>
      <c r="F94" s="248"/>
      <c r="G94" s="249" t="s">
        <v>71</v>
      </c>
      <c r="H94" s="249"/>
      <c r="I94" s="7"/>
      <c r="J94" s="250" t="s">
        <v>242</v>
      </c>
      <c r="K94" s="250"/>
      <c r="L94" s="250"/>
    </row>
    <row r="95" spans="2:15">
      <c r="C95" s="8"/>
      <c r="D95" s="8"/>
      <c r="E95" s="8"/>
      <c r="F95" s="7"/>
      <c r="G95" s="249" t="s">
        <v>72</v>
      </c>
      <c r="H95" s="249"/>
      <c r="I95" s="7"/>
      <c r="J95" s="249" t="s">
        <v>73</v>
      </c>
      <c r="K95" s="249"/>
      <c r="L95" s="249"/>
    </row>
    <row r="96" spans="2:15" s="159" customFormat="1">
      <c r="C96" s="8"/>
      <c r="D96" s="8"/>
      <c r="E96" s="8"/>
      <c r="F96" s="7"/>
      <c r="G96" s="175"/>
      <c r="H96" s="175"/>
      <c r="I96" s="7"/>
      <c r="J96" s="175"/>
      <c r="K96" s="175"/>
      <c r="L96" s="175"/>
    </row>
    <row r="97" spans="2:14">
      <c r="J97" s="267" t="s">
        <v>128</v>
      </c>
      <c r="K97" s="267"/>
      <c r="L97" s="267"/>
    </row>
    <row r="98" spans="2:14" s="159" customFormat="1">
      <c r="J98" s="230"/>
      <c r="K98" s="230"/>
      <c r="L98" s="230"/>
    </row>
    <row r="99" spans="2:14">
      <c r="B99" s="268" t="s">
        <v>126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4">
      <c r="B100" s="268" t="s">
        <v>127</v>
      </c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</row>
    <row r="101" spans="2:14">
      <c r="B101" s="268" t="s">
        <v>329</v>
      </c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</row>
    <row r="102" spans="2:14">
      <c r="N102" s="12"/>
    </row>
    <row r="103" spans="2:14">
      <c r="B103" s="251" t="s">
        <v>29</v>
      </c>
      <c r="C103" s="251"/>
      <c r="D103" s="16" t="s">
        <v>30</v>
      </c>
      <c r="E103" s="252" t="s">
        <v>150</v>
      </c>
      <c r="F103" s="252"/>
      <c r="G103" s="252"/>
      <c r="H103" s="252"/>
      <c r="I103" s="252"/>
      <c r="J103" s="252"/>
      <c r="K103" s="252"/>
      <c r="L103" s="252"/>
    </row>
    <row r="104" spans="2:14">
      <c r="B104" s="251"/>
      <c r="C104" s="251"/>
      <c r="D104" s="16" t="s">
        <v>31</v>
      </c>
      <c r="E104" s="252">
        <v>104021</v>
      </c>
      <c r="F104" s="252"/>
      <c r="G104" s="252"/>
      <c r="H104" s="252"/>
      <c r="I104" s="252"/>
      <c r="J104" s="252"/>
      <c r="K104" s="252"/>
      <c r="L104" s="252"/>
    </row>
    <row r="105" spans="2:14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</row>
    <row r="106" spans="2:14" ht="16.5" customHeight="1">
      <c r="B106" s="251" t="s">
        <v>32</v>
      </c>
      <c r="C106" s="251"/>
      <c r="D106" s="16" t="s">
        <v>30</v>
      </c>
      <c r="E106" s="252" t="s">
        <v>150</v>
      </c>
      <c r="F106" s="252"/>
      <c r="G106" s="252"/>
      <c r="H106" s="252"/>
      <c r="I106" s="252"/>
      <c r="J106" s="252"/>
      <c r="K106" s="252"/>
      <c r="L106" s="252"/>
    </row>
    <row r="107" spans="2:14">
      <c r="B107" s="251"/>
      <c r="C107" s="251"/>
      <c r="D107" s="16" t="s">
        <v>31</v>
      </c>
      <c r="E107" s="252">
        <v>104021</v>
      </c>
      <c r="F107" s="252"/>
      <c r="G107" s="252"/>
      <c r="H107" s="252"/>
      <c r="I107" s="252"/>
      <c r="J107" s="252"/>
      <c r="K107" s="252"/>
      <c r="L107" s="252"/>
    </row>
    <row r="108" spans="2:14"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</row>
    <row r="109" spans="2:14">
      <c r="B109" s="251" t="s">
        <v>33</v>
      </c>
      <c r="C109" s="251"/>
      <c r="D109" s="251"/>
      <c r="E109" s="252" t="s">
        <v>150</v>
      </c>
      <c r="F109" s="252"/>
      <c r="G109" s="252"/>
      <c r="H109" s="252"/>
      <c r="I109" s="252"/>
      <c r="J109" s="252"/>
      <c r="K109" s="252"/>
      <c r="L109" s="252"/>
    </row>
    <row r="110" spans="2:14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</row>
    <row r="111" spans="2:14">
      <c r="B111" s="251" t="s">
        <v>34</v>
      </c>
      <c r="C111" s="251"/>
      <c r="D111" s="251"/>
      <c r="E111" s="252">
        <v>1006</v>
      </c>
      <c r="F111" s="252"/>
      <c r="G111" s="252"/>
      <c r="H111" s="252"/>
      <c r="I111" s="252"/>
      <c r="J111" s="252"/>
      <c r="K111" s="252"/>
      <c r="L111" s="252"/>
    </row>
    <row r="112" spans="2:14"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</row>
    <row r="113" spans="2:15">
      <c r="B113" s="251" t="s">
        <v>35</v>
      </c>
      <c r="C113" s="251"/>
      <c r="D113" s="251"/>
      <c r="E113" s="252">
        <v>1</v>
      </c>
      <c r="F113" s="252"/>
      <c r="G113" s="252"/>
      <c r="H113" s="252"/>
      <c r="I113" s="252"/>
      <c r="J113" s="252"/>
      <c r="K113" s="252"/>
      <c r="L113" s="252"/>
    </row>
    <row r="114" spans="2:15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</row>
    <row r="115" spans="2:15">
      <c r="B115" s="256" t="s">
        <v>36</v>
      </c>
      <c r="C115" s="256"/>
      <c r="D115" s="16" t="s">
        <v>37</v>
      </c>
      <c r="E115" s="269" t="s">
        <v>148</v>
      </c>
      <c r="F115" s="269"/>
      <c r="G115" s="269"/>
      <c r="H115" s="269"/>
      <c r="I115" s="269"/>
      <c r="J115" s="269"/>
      <c r="K115" s="269"/>
      <c r="L115" s="269"/>
    </row>
    <row r="116" spans="2:15">
      <c r="B116" s="256"/>
      <c r="C116" s="256"/>
      <c r="D116" s="16" t="s">
        <v>38</v>
      </c>
      <c r="E116" s="269" t="s">
        <v>148</v>
      </c>
      <c r="F116" s="269"/>
      <c r="G116" s="269"/>
      <c r="H116" s="269"/>
      <c r="I116" s="269"/>
      <c r="J116" s="269"/>
      <c r="K116" s="269"/>
      <c r="L116" s="269"/>
    </row>
    <row r="117" spans="2:15">
      <c r="B117" s="256"/>
      <c r="C117" s="256"/>
      <c r="D117" s="16" t="s">
        <v>39</v>
      </c>
      <c r="E117" s="269" t="s">
        <v>149</v>
      </c>
      <c r="F117" s="269"/>
      <c r="G117" s="269"/>
      <c r="H117" s="269"/>
      <c r="I117" s="269"/>
      <c r="J117" s="269"/>
      <c r="K117" s="269"/>
      <c r="L117" s="269"/>
    </row>
    <row r="118" spans="2:15" ht="16.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</row>
    <row r="119" spans="2:15" ht="27">
      <c r="B119" s="258" t="s">
        <v>40</v>
      </c>
      <c r="C119" s="259"/>
      <c r="D119" s="16" t="s">
        <v>41</v>
      </c>
      <c r="E119" s="264" t="s">
        <v>152</v>
      </c>
      <c r="F119" s="265"/>
      <c r="G119" s="265"/>
      <c r="H119" s="265"/>
      <c r="I119" s="265"/>
      <c r="J119" s="265"/>
      <c r="K119" s="265"/>
      <c r="L119" s="266"/>
    </row>
    <row r="120" spans="2:15" ht="27">
      <c r="B120" s="260"/>
      <c r="C120" s="261"/>
      <c r="D120" s="16" t="s">
        <v>42</v>
      </c>
      <c r="E120" s="252">
        <v>1006</v>
      </c>
      <c r="F120" s="252"/>
      <c r="G120" s="252"/>
      <c r="H120" s="252"/>
      <c r="I120" s="252"/>
      <c r="J120" s="252"/>
      <c r="K120" s="252"/>
      <c r="L120" s="252"/>
    </row>
    <row r="121" spans="2:15" ht="27">
      <c r="B121" s="260"/>
      <c r="C121" s="261"/>
      <c r="D121" s="16" t="s">
        <v>43</v>
      </c>
      <c r="E121" s="264" t="s">
        <v>153</v>
      </c>
      <c r="F121" s="265"/>
      <c r="G121" s="265"/>
      <c r="H121" s="265"/>
      <c r="I121" s="265"/>
      <c r="J121" s="265"/>
      <c r="K121" s="265"/>
      <c r="L121" s="266"/>
    </row>
    <row r="122" spans="2:15" ht="27">
      <c r="B122" s="262"/>
      <c r="C122" s="263"/>
      <c r="D122" s="16" t="s">
        <v>44</v>
      </c>
      <c r="E122" s="252">
        <v>11003</v>
      </c>
      <c r="F122" s="252"/>
      <c r="G122" s="252"/>
      <c r="H122" s="252"/>
      <c r="I122" s="252"/>
      <c r="J122" s="252"/>
      <c r="K122" s="252"/>
      <c r="L122" s="252"/>
    </row>
    <row r="123" spans="2:15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</row>
    <row r="124" spans="2:15">
      <c r="B124" s="251" t="s">
        <v>45</v>
      </c>
      <c r="C124" s="251"/>
      <c r="D124" s="251"/>
      <c r="E124" s="252" t="s">
        <v>154</v>
      </c>
      <c r="F124" s="252"/>
      <c r="G124" s="252"/>
      <c r="H124" s="252"/>
      <c r="I124" s="252"/>
      <c r="J124" s="252"/>
      <c r="K124" s="252"/>
      <c r="L124" s="252"/>
    </row>
    <row r="126" spans="2:15" ht="54" customHeight="1">
      <c r="B126" s="253" t="s">
        <v>50</v>
      </c>
      <c r="C126" s="254" t="s">
        <v>1</v>
      </c>
      <c r="D126" s="254"/>
      <c r="E126" s="253" t="s">
        <v>49</v>
      </c>
      <c r="F126" s="253" t="s">
        <v>3</v>
      </c>
      <c r="G126" s="253"/>
      <c r="H126" s="253"/>
      <c r="I126" s="253" t="s">
        <v>47</v>
      </c>
      <c r="J126" s="253" t="s">
        <v>4</v>
      </c>
      <c r="K126" s="253" t="s">
        <v>5</v>
      </c>
      <c r="L126" s="253" t="s">
        <v>6</v>
      </c>
      <c r="M126" s="253" t="s">
        <v>46</v>
      </c>
      <c r="N126" s="253"/>
      <c r="O126" s="253" t="s">
        <v>7</v>
      </c>
    </row>
    <row r="127" spans="2:15" ht="67.5">
      <c r="B127" s="253"/>
      <c r="C127" s="17" t="s">
        <v>8</v>
      </c>
      <c r="D127" s="15" t="s">
        <v>0</v>
      </c>
      <c r="E127" s="253"/>
      <c r="F127" s="15" t="s">
        <v>48</v>
      </c>
      <c r="G127" s="15" t="s">
        <v>9</v>
      </c>
      <c r="H127" s="15" t="s">
        <v>10</v>
      </c>
      <c r="I127" s="253"/>
      <c r="J127" s="253"/>
      <c r="K127" s="253"/>
      <c r="L127" s="253"/>
      <c r="M127" s="15" t="s">
        <v>11</v>
      </c>
      <c r="N127" s="15" t="s">
        <v>12</v>
      </c>
      <c r="O127" s="253"/>
    </row>
    <row r="128" spans="2:15">
      <c r="B128" s="18" t="s">
        <v>13</v>
      </c>
      <c r="C128" s="18" t="s">
        <v>14</v>
      </c>
      <c r="D128" s="18" t="s">
        <v>15</v>
      </c>
      <c r="E128" s="18" t="s">
        <v>16</v>
      </c>
      <c r="F128" s="18" t="s">
        <v>17</v>
      </c>
      <c r="G128" s="18" t="s">
        <v>18</v>
      </c>
      <c r="H128" s="18" t="s">
        <v>19</v>
      </c>
      <c r="I128" s="18" t="s">
        <v>20</v>
      </c>
      <c r="J128" s="18" t="s">
        <v>21</v>
      </c>
      <c r="K128" s="18" t="s">
        <v>22</v>
      </c>
      <c r="L128" s="18" t="s">
        <v>23</v>
      </c>
      <c r="M128" s="18" t="s">
        <v>24</v>
      </c>
      <c r="N128" s="18" t="s">
        <v>25</v>
      </c>
      <c r="O128" s="18" t="s">
        <v>26</v>
      </c>
    </row>
    <row r="129" spans="2:15">
      <c r="B129" s="4">
        <v>1100000</v>
      </c>
      <c r="C129" s="5" t="s">
        <v>76</v>
      </c>
      <c r="D129" s="4" t="s">
        <v>28</v>
      </c>
      <c r="E129" s="198">
        <f>E131</f>
        <v>31000</v>
      </c>
      <c r="F129" s="25">
        <f t="shared" ref="F129:I129" si="27">F131</f>
        <v>0</v>
      </c>
      <c r="G129" s="25">
        <f t="shared" si="27"/>
        <v>-2033</v>
      </c>
      <c r="H129" s="25">
        <f t="shared" si="27"/>
        <v>0</v>
      </c>
      <c r="I129" s="198">
        <f t="shared" si="27"/>
        <v>28967</v>
      </c>
      <c r="J129" s="25">
        <f t="shared" ref="J129:L129" si="28">J131</f>
        <v>17349.36</v>
      </c>
      <c r="K129" s="25">
        <f t="shared" si="28"/>
        <v>17349.36</v>
      </c>
      <c r="L129" s="25">
        <f t="shared" si="28"/>
        <v>17349.36</v>
      </c>
      <c r="M129" s="10"/>
      <c r="N129" s="10"/>
      <c r="O129" s="10"/>
    </row>
    <row r="130" spans="2:15">
      <c r="B130" s="4">
        <v>1123000</v>
      </c>
      <c r="C130" s="6" t="s">
        <v>92</v>
      </c>
      <c r="D130" s="4" t="s">
        <v>28</v>
      </c>
      <c r="E130" s="198"/>
      <c r="F130" s="10"/>
      <c r="G130" s="10"/>
      <c r="H130" s="10"/>
      <c r="I130" s="198"/>
      <c r="J130" s="10"/>
      <c r="K130" s="10"/>
      <c r="L130" s="10"/>
      <c r="M130" s="10"/>
      <c r="N130" s="10"/>
      <c r="O130" s="10"/>
    </row>
    <row r="131" spans="2:15">
      <c r="B131" s="4">
        <v>1123400</v>
      </c>
      <c r="C131" s="5" t="s">
        <v>96</v>
      </c>
      <c r="D131" s="4">
        <v>423400</v>
      </c>
      <c r="E131" s="198">
        <v>31000</v>
      </c>
      <c r="F131" s="10"/>
      <c r="G131" s="25">
        <v>-2033</v>
      </c>
      <c r="I131" s="198">
        <f>E131+F131+H131+G131</f>
        <v>28967</v>
      </c>
      <c r="J131" s="25">
        <v>17349.36</v>
      </c>
      <c r="K131" s="25">
        <v>17349.36</v>
      </c>
      <c r="L131" s="25">
        <v>17349.36</v>
      </c>
      <c r="M131" s="10"/>
      <c r="N131" s="10"/>
      <c r="O131" s="10"/>
    </row>
    <row r="132" spans="2:15">
      <c r="B132" s="4">
        <v>1123500</v>
      </c>
      <c r="C132" s="5" t="s">
        <v>97</v>
      </c>
      <c r="D132" s="4">
        <v>423500</v>
      </c>
      <c r="E132" s="198"/>
      <c r="F132" s="10"/>
      <c r="G132" s="10"/>
      <c r="H132" s="10"/>
      <c r="I132" s="198"/>
      <c r="J132" s="10"/>
      <c r="K132" s="10"/>
      <c r="L132" s="10"/>
      <c r="M132" s="10"/>
      <c r="N132" s="10"/>
      <c r="O132" s="10"/>
    </row>
    <row r="133" spans="2:15">
      <c r="B133" s="4">
        <v>1123600</v>
      </c>
      <c r="C133" s="5" t="s">
        <v>98</v>
      </c>
      <c r="D133" s="4">
        <v>423600</v>
      </c>
      <c r="E133" s="198"/>
      <c r="F133" s="10"/>
      <c r="G133" s="10"/>
      <c r="H133" s="10"/>
      <c r="I133" s="198"/>
      <c r="J133" s="10"/>
      <c r="K133" s="10"/>
      <c r="L133" s="10"/>
      <c r="M133" s="10"/>
      <c r="N133" s="10"/>
      <c r="O133" s="10"/>
    </row>
    <row r="134" spans="2:15">
      <c r="B134" s="4">
        <v>1123800</v>
      </c>
      <c r="C134" s="5" t="s">
        <v>100</v>
      </c>
      <c r="D134" s="4">
        <v>423900</v>
      </c>
      <c r="E134" s="198"/>
      <c r="F134" s="10"/>
      <c r="G134" s="10"/>
      <c r="H134" s="10"/>
      <c r="I134" s="198"/>
      <c r="J134" s="10"/>
      <c r="K134" s="10"/>
      <c r="L134" s="10"/>
      <c r="M134" s="10"/>
      <c r="N134" s="10"/>
      <c r="O134" s="10"/>
    </row>
    <row r="135" spans="2:15">
      <c r="B135" s="4">
        <v>1000000</v>
      </c>
      <c r="C135" s="4" t="s">
        <v>215</v>
      </c>
      <c r="D135" s="4"/>
      <c r="E135" s="198">
        <f>E129</f>
        <v>31000</v>
      </c>
      <c r="F135" s="25">
        <f t="shared" ref="F135:H135" si="29">F129</f>
        <v>0</v>
      </c>
      <c r="G135" s="25">
        <f t="shared" si="29"/>
        <v>-2033</v>
      </c>
      <c r="H135" s="25">
        <f t="shared" si="29"/>
        <v>0</v>
      </c>
      <c r="I135" s="198">
        <f>I129</f>
        <v>28967</v>
      </c>
      <c r="J135" s="25">
        <f>J129</f>
        <v>17349.36</v>
      </c>
      <c r="K135" s="25">
        <f>K129</f>
        <v>17349.36</v>
      </c>
      <c r="L135" s="25">
        <f>L129</f>
        <v>17349.36</v>
      </c>
      <c r="M135" s="10"/>
      <c r="N135" s="10"/>
      <c r="O135" s="10"/>
    </row>
    <row r="138" spans="2:15">
      <c r="C138" s="161" t="s">
        <v>330</v>
      </c>
      <c r="D138" s="248" t="s">
        <v>70</v>
      </c>
      <c r="E138" s="248"/>
      <c r="F138" s="248"/>
      <c r="G138" s="249" t="s">
        <v>71</v>
      </c>
      <c r="H138" s="249"/>
      <c r="J138" s="250" t="s">
        <v>155</v>
      </c>
      <c r="K138" s="250"/>
      <c r="L138" s="250"/>
    </row>
    <row r="139" spans="2:15">
      <c r="C139" s="8"/>
      <c r="D139" s="8"/>
      <c r="E139" s="1"/>
      <c r="G139" s="249" t="s">
        <v>72</v>
      </c>
      <c r="H139" s="249"/>
      <c r="J139" s="249" t="s">
        <v>73</v>
      </c>
      <c r="K139" s="249"/>
      <c r="L139" s="249"/>
    </row>
    <row r="140" spans="2:15">
      <c r="C140" s="14" t="s">
        <v>74</v>
      </c>
      <c r="D140" s="8"/>
      <c r="E140" s="8"/>
      <c r="F140" s="8"/>
      <c r="G140" s="8"/>
      <c r="H140" s="8"/>
      <c r="I140" s="8"/>
    </row>
    <row r="141" spans="2:15" ht="16.5" customHeight="1">
      <c r="C141" s="8"/>
      <c r="D141" s="248" t="s">
        <v>75</v>
      </c>
      <c r="E141" s="248"/>
      <c r="F141" s="248"/>
      <c r="G141" s="249" t="s">
        <v>71</v>
      </c>
      <c r="H141" s="249"/>
      <c r="I141" s="7"/>
      <c r="J141" s="250" t="s">
        <v>242</v>
      </c>
      <c r="K141" s="250"/>
      <c r="L141" s="250"/>
    </row>
    <row r="142" spans="2:15">
      <c r="C142" s="8"/>
      <c r="D142" s="8"/>
      <c r="E142" s="8"/>
      <c r="F142" s="7"/>
      <c r="G142" s="249" t="s">
        <v>72</v>
      </c>
      <c r="H142" s="249"/>
      <c r="I142" s="7"/>
      <c r="J142" s="249" t="s">
        <v>73</v>
      </c>
      <c r="K142" s="249"/>
      <c r="L142" s="249"/>
    </row>
    <row r="143" spans="2:15" s="159" customFormat="1">
      <c r="C143" s="8"/>
      <c r="D143" s="8"/>
      <c r="E143" s="8"/>
      <c r="F143" s="7"/>
      <c r="G143" s="178"/>
      <c r="H143" s="178"/>
      <c r="I143" s="7"/>
      <c r="J143" s="178"/>
      <c r="K143" s="178"/>
      <c r="L143" s="178"/>
    </row>
    <row r="144" spans="2:15" s="159" customFormat="1">
      <c r="C144" s="8"/>
      <c r="D144" s="8"/>
      <c r="E144" s="8"/>
      <c r="F144" s="7"/>
      <c r="G144" s="179"/>
      <c r="H144" s="179"/>
      <c r="I144" s="7"/>
      <c r="J144" s="179"/>
      <c r="K144" s="179"/>
      <c r="L144" s="179"/>
    </row>
    <row r="145" spans="2:14" s="159" customFormat="1">
      <c r="C145" s="8"/>
      <c r="D145" s="8"/>
      <c r="E145" s="8"/>
      <c r="F145" s="7"/>
      <c r="G145" s="179"/>
      <c r="H145" s="179"/>
      <c r="I145" s="7"/>
      <c r="J145" s="179"/>
      <c r="K145" s="179"/>
      <c r="L145" s="179"/>
    </row>
    <row r="146" spans="2:14" s="159" customFormat="1">
      <c r="J146" s="267" t="s">
        <v>128</v>
      </c>
      <c r="K146" s="267"/>
      <c r="L146" s="267"/>
    </row>
    <row r="147" spans="2:14" s="159" customFormat="1">
      <c r="J147" s="183"/>
      <c r="K147" s="183"/>
      <c r="L147" s="183"/>
    </row>
    <row r="148" spans="2:14" s="159" customFormat="1">
      <c r="B148" s="268" t="s">
        <v>126</v>
      </c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</row>
    <row r="149" spans="2:14" s="159" customFormat="1">
      <c r="B149" s="268" t="s">
        <v>127</v>
      </c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</row>
    <row r="150" spans="2:14" s="159" customFormat="1">
      <c r="B150" s="268" t="s">
        <v>329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</row>
    <row r="151" spans="2:14" s="159" customFormat="1">
      <c r="N151" s="12"/>
    </row>
    <row r="152" spans="2:14" s="159" customFormat="1">
      <c r="B152" s="271" t="s">
        <v>29</v>
      </c>
      <c r="C152" s="272"/>
      <c r="D152" s="182" t="s">
        <v>30</v>
      </c>
      <c r="E152" s="275" t="s">
        <v>150</v>
      </c>
      <c r="F152" s="255"/>
      <c r="G152" s="255"/>
      <c r="H152" s="255"/>
      <c r="I152" s="255"/>
      <c r="J152" s="255"/>
      <c r="K152" s="255"/>
      <c r="L152" s="276"/>
    </row>
    <row r="153" spans="2:14" s="159" customFormat="1">
      <c r="B153" s="273"/>
      <c r="C153" s="274"/>
      <c r="D153" s="182" t="s">
        <v>31</v>
      </c>
      <c r="E153" s="275">
        <v>104021</v>
      </c>
      <c r="F153" s="255"/>
      <c r="G153" s="255"/>
      <c r="H153" s="255"/>
      <c r="I153" s="255"/>
      <c r="J153" s="255"/>
      <c r="K153" s="255"/>
      <c r="L153" s="276"/>
    </row>
    <row r="154" spans="2:14" s="159" customFormat="1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</row>
    <row r="155" spans="2:14" s="159" customFormat="1">
      <c r="B155" s="271" t="s">
        <v>32</v>
      </c>
      <c r="C155" s="272"/>
      <c r="D155" s="182" t="s">
        <v>30</v>
      </c>
      <c r="E155" s="275" t="s">
        <v>150</v>
      </c>
      <c r="F155" s="255"/>
      <c r="G155" s="255"/>
      <c r="H155" s="255"/>
      <c r="I155" s="255"/>
      <c r="J155" s="255"/>
      <c r="K155" s="255"/>
      <c r="L155" s="276"/>
    </row>
    <row r="156" spans="2:14" s="159" customFormat="1">
      <c r="B156" s="273"/>
      <c r="C156" s="274"/>
      <c r="D156" s="182" t="s">
        <v>31</v>
      </c>
      <c r="E156" s="275">
        <v>104021</v>
      </c>
      <c r="F156" s="255"/>
      <c r="G156" s="255"/>
      <c r="H156" s="255"/>
      <c r="I156" s="255"/>
      <c r="J156" s="255"/>
      <c r="K156" s="255"/>
      <c r="L156" s="276"/>
    </row>
    <row r="157" spans="2:14" s="159" customFormat="1"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</row>
    <row r="158" spans="2:14" s="159" customFormat="1">
      <c r="B158" s="284" t="s">
        <v>33</v>
      </c>
      <c r="C158" s="285"/>
      <c r="D158" s="286"/>
      <c r="E158" s="275" t="s">
        <v>150</v>
      </c>
      <c r="F158" s="255"/>
      <c r="G158" s="255"/>
      <c r="H158" s="255"/>
      <c r="I158" s="255"/>
      <c r="J158" s="255"/>
      <c r="K158" s="255"/>
      <c r="L158" s="276"/>
    </row>
    <row r="159" spans="2:14" s="159" customFormat="1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</row>
    <row r="160" spans="2:14" s="159" customFormat="1">
      <c r="B160" s="284" t="s">
        <v>34</v>
      </c>
      <c r="C160" s="285"/>
      <c r="D160" s="286"/>
      <c r="E160" s="275">
        <v>1006</v>
      </c>
      <c r="F160" s="255"/>
      <c r="G160" s="255"/>
      <c r="H160" s="255"/>
      <c r="I160" s="255"/>
      <c r="J160" s="255"/>
      <c r="K160" s="255"/>
      <c r="L160" s="276"/>
    </row>
    <row r="161" spans="2:15" s="159" customFormat="1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</row>
    <row r="162" spans="2:15" s="159" customFormat="1">
      <c r="B162" s="284" t="s">
        <v>35</v>
      </c>
      <c r="C162" s="285"/>
      <c r="D162" s="286"/>
      <c r="E162" s="275">
        <v>1</v>
      </c>
      <c r="F162" s="255"/>
      <c r="G162" s="255"/>
      <c r="H162" s="255"/>
      <c r="I162" s="255"/>
      <c r="J162" s="255"/>
      <c r="K162" s="255"/>
      <c r="L162" s="276"/>
    </row>
    <row r="163" spans="2:15" s="159" customForma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</row>
    <row r="164" spans="2:15" s="159" customFormat="1">
      <c r="B164" s="287" t="s">
        <v>36</v>
      </c>
      <c r="C164" s="288"/>
      <c r="D164" s="182" t="s">
        <v>37</v>
      </c>
      <c r="E164" s="293" t="s">
        <v>148</v>
      </c>
      <c r="F164" s="294"/>
      <c r="G164" s="294"/>
      <c r="H164" s="294"/>
      <c r="I164" s="294"/>
      <c r="J164" s="294"/>
      <c r="K164" s="294"/>
      <c r="L164" s="295"/>
    </row>
    <row r="165" spans="2:15" s="159" customFormat="1">
      <c r="B165" s="289"/>
      <c r="C165" s="290"/>
      <c r="D165" s="182" t="s">
        <v>38</v>
      </c>
      <c r="E165" s="293" t="s">
        <v>148</v>
      </c>
      <c r="F165" s="294"/>
      <c r="G165" s="294"/>
      <c r="H165" s="294"/>
      <c r="I165" s="294"/>
      <c r="J165" s="294"/>
      <c r="K165" s="294"/>
      <c r="L165" s="295"/>
    </row>
    <row r="166" spans="2:15" s="159" customFormat="1">
      <c r="B166" s="291"/>
      <c r="C166" s="292"/>
      <c r="D166" s="182" t="s">
        <v>39</v>
      </c>
      <c r="E166" s="293" t="s">
        <v>149</v>
      </c>
      <c r="F166" s="294"/>
      <c r="G166" s="294"/>
      <c r="H166" s="294"/>
      <c r="I166" s="294"/>
      <c r="J166" s="294"/>
      <c r="K166" s="294"/>
      <c r="L166" s="295"/>
    </row>
    <row r="167" spans="2:15" s="159" customFormat="1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</row>
    <row r="168" spans="2:15" s="159" customFormat="1" ht="27">
      <c r="B168" s="258" t="s">
        <v>40</v>
      </c>
      <c r="C168" s="259"/>
      <c r="D168" s="182" t="s">
        <v>41</v>
      </c>
      <c r="E168" s="264" t="s">
        <v>224</v>
      </c>
      <c r="F168" s="265"/>
      <c r="G168" s="265"/>
      <c r="H168" s="265"/>
      <c r="I168" s="265"/>
      <c r="J168" s="265"/>
      <c r="K168" s="265"/>
      <c r="L168" s="266"/>
    </row>
    <row r="169" spans="2:15" s="159" customFormat="1" ht="27">
      <c r="B169" s="260"/>
      <c r="C169" s="261"/>
      <c r="D169" s="182" t="s">
        <v>42</v>
      </c>
      <c r="E169" s="275">
        <v>1006</v>
      </c>
      <c r="F169" s="255"/>
      <c r="G169" s="255"/>
      <c r="H169" s="255"/>
      <c r="I169" s="255"/>
      <c r="J169" s="255"/>
      <c r="K169" s="255"/>
      <c r="L169" s="276"/>
    </row>
    <row r="170" spans="2:15" s="159" customFormat="1" ht="27">
      <c r="B170" s="260"/>
      <c r="C170" s="261"/>
      <c r="D170" s="182" t="s">
        <v>43</v>
      </c>
      <c r="E170" s="264" t="s">
        <v>240</v>
      </c>
      <c r="F170" s="265"/>
      <c r="G170" s="265"/>
      <c r="H170" s="265"/>
      <c r="I170" s="265"/>
      <c r="J170" s="265"/>
      <c r="K170" s="265"/>
      <c r="L170" s="266"/>
    </row>
    <row r="171" spans="2:15" s="159" customFormat="1" ht="27">
      <c r="B171" s="262"/>
      <c r="C171" s="263"/>
      <c r="D171" s="182" t="s">
        <v>44</v>
      </c>
      <c r="E171" s="275">
        <v>11002</v>
      </c>
      <c r="F171" s="255"/>
      <c r="G171" s="255"/>
      <c r="H171" s="255"/>
      <c r="I171" s="255"/>
      <c r="J171" s="255"/>
      <c r="K171" s="255"/>
      <c r="L171" s="276"/>
    </row>
    <row r="172" spans="2:15" s="159" customFormat="1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</row>
    <row r="173" spans="2:15" s="159" customFormat="1">
      <c r="B173" s="284" t="s">
        <v>45</v>
      </c>
      <c r="C173" s="285"/>
      <c r="D173" s="286"/>
      <c r="E173" s="275" t="s">
        <v>154</v>
      </c>
      <c r="F173" s="255"/>
      <c r="G173" s="255"/>
      <c r="H173" s="255"/>
      <c r="I173" s="255"/>
      <c r="J173" s="255"/>
      <c r="K173" s="255"/>
      <c r="L173" s="276"/>
    </row>
    <row r="174" spans="2:15" s="159" customFormat="1"/>
    <row r="175" spans="2:15" s="159" customFormat="1" ht="73.5" customHeight="1">
      <c r="B175" s="277" t="s">
        <v>50</v>
      </c>
      <c r="C175" s="279" t="s">
        <v>1</v>
      </c>
      <c r="D175" s="280"/>
      <c r="E175" s="277" t="s">
        <v>49</v>
      </c>
      <c r="F175" s="281" t="s">
        <v>3</v>
      </c>
      <c r="G175" s="282"/>
      <c r="H175" s="283"/>
      <c r="I175" s="277" t="s">
        <v>47</v>
      </c>
      <c r="J175" s="277" t="s">
        <v>4</v>
      </c>
      <c r="K175" s="277" t="s">
        <v>5</v>
      </c>
      <c r="L175" s="277" t="s">
        <v>6</v>
      </c>
      <c r="M175" s="281" t="s">
        <v>46</v>
      </c>
      <c r="N175" s="283"/>
      <c r="O175" s="253" t="s">
        <v>7</v>
      </c>
    </row>
    <row r="176" spans="2:15" s="159" customFormat="1" ht="67.5">
      <c r="B176" s="278"/>
      <c r="C176" s="181" t="s">
        <v>8</v>
      </c>
      <c r="D176" s="180" t="s">
        <v>0</v>
      </c>
      <c r="E176" s="278"/>
      <c r="F176" s="180" t="s">
        <v>48</v>
      </c>
      <c r="G176" s="180" t="s">
        <v>9</v>
      </c>
      <c r="H176" s="180" t="s">
        <v>10</v>
      </c>
      <c r="I176" s="278"/>
      <c r="J176" s="278"/>
      <c r="K176" s="278"/>
      <c r="L176" s="278"/>
      <c r="M176" s="180" t="s">
        <v>11</v>
      </c>
      <c r="N176" s="180" t="s">
        <v>12</v>
      </c>
      <c r="O176" s="253"/>
    </row>
    <row r="177" spans="1:15" s="159" customFormat="1">
      <c r="B177" s="184" t="s">
        <v>13</v>
      </c>
      <c r="C177" s="184" t="s">
        <v>14</v>
      </c>
      <c r="D177" s="184" t="s">
        <v>15</v>
      </c>
      <c r="E177" s="184" t="s">
        <v>16</v>
      </c>
      <c r="F177" s="184" t="s">
        <v>17</v>
      </c>
      <c r="G177" s="184" t="s">
        <v>18</v>
      </c>
      <c r="H177" s="184" t="s">
        <v>19</v>
      </c>
      <c r="I177" s="184" t="s">
        <v>20</v>
      </c>
      <c r="J177" s="184" t="s">
        <v>21</v>
      </c>
      <c r="K177" s="184" t="s">
        <v>22</v>
      </c>
      <c r="L177" s="184" t="s">
        <v>23</v>
      </c>
      <c r="M177" s="184" t="s">
        <v>24</v>
      </c>
      <c r="N177" s="184" t="s">
        <v>25</v>
      </c>
      <c r="O177" s="184" t="s">
        <v>26</v>
      </c>
    </row>
    <row r="178" spans="1:15" s="159" customFormat="1">
      <c r="B178" s="4">
        <v>1100000</v>
      </c>
      <c r="C178" s="5" t="s">
        <v>76</v>
      </c>
      <c r="D178" s="4" t="s">
        <v>28</v>
      </c>
      <c r="E178" s="198">
        <f>E179+E181</f>
        <v>387693</v>
      </c>
      <c r="F178" s="198">
        <f t="shared" ref="F178:H178" si="30">F179+F181</f>
        <v>0</v>
      </c>
      <c r="G178" s="198">
        <f t="shared" si="30"/>
        <v>115000</v>
      </c>
      <c r="H178" s="198">
        <f t="shared" si="30"/>
        <v>68000</v>
      </c>
      <c r="I178" s="198">
        <f t="shared" ref="I178:I181" si="31">E178+F178+G178+H178</f>
        <v>570693</v>
      </c>
      <c r="J178" s="198">
        <f>J179+J181</f>
        <v>570513.66999999993</v>
      </c>
      <c r="K178" s="198">
        <f t="shared" ref="K178:L178" si="32">K179+K181</f>
        <v>570513.66999999993</v>
      </c>
      <c r="L178" s="198">
        <f t="shared" si="32"/>
        <v>570513.66999999993</v>
      </c>
      <c r="M178" s="160"/>
      <c r="N178" s="160"/>
      <c r="O178" s="160"/>
    </row>
    <row r="179" spans="1:15" s="159" customFormat="1">
      <c r="B179" s="4">
        <v>1123000</v>
      </c>
      <c r="C179" s="6" t="s">
        <v>92</v>
      </c>
      <c r="D179" s="4" t="s">
        <v>28</v>
      </c>
      <c r="E179" s="198">
        <f>E180</f>
        <v>385000</v>
      </c>
      <c r="F179" s="198">
        <f t="shared" ref="F179:H179" si="33">F180</f>
        <v>0</v>
      </c>
      <c r="G179" s="198">
        <f t="shared" si="33"/>
        <v>115000</v>
      </c>
      <c r="H179" s="198">
        <f t="shared" si="33"/>
        <v>67538.5</v>
      </c>
      <c r="I179" s="198">
        <f t="shared" si="31"/>
        <v>567538.5</v>
      </c>
      <c r="J179" s="198">
        <f>J180</f>
        <v>567538.46</v>
      </c>
      <c r="K179" s="198">
        <f t="shared" ref="K179:L179" si="34">K180</f>
        <v>567538.46</v>
      </c>
      <c r="L179" s="198">
        <f t="shared" si="34"/>
        <v>567538.46</v>
      </c>
      <c r="M179" s="160"/>
      <c r="N179" s="160"/>
      <c r="O179" s="160"/>
    </row>
    <row r="180" spans="1:15" s="159" customFormat="1">
      <c r="B180" s="4">
        <v>1123800</v>
      </c>
      <c r="C180" s="5" t="s">
        <v>100</v>
      </c>
      <c r="D180" s="4">
        <v>423900</v>
      </c>
      <c r="E180" s="198">
        <v>385000</v>
      </c>
      <c r="F180" s="25"/>
      <c r="G180" s="198">
        <v>115000</v>
      </c>
      <c r="H180" s="198">
        <f>40000+30000-2000-461.5</f>
        <v>67538.5</v>
      </c>
      <c r="I180" s="198">
        <f t="shared" si="31"/>
        <v>567538.5</v>
      </c>
      <c r="J180" s="198">
        <v>567538.46</v>
      </c>
      <c r="K180" s="198">
        <v>567538.46</v>
      </c>
      <c r="L180" s="198">
        <v>567538.46</v>
      </c>
      <c r="M180" s="160"/>
      <c r="N180" s="160"/>
      <c r="O180" s="160"/>
    </row>
    <row r="181" spans="1:15" s="159" customFormat="1">
      <c r="B181" s="4">
        <v>1176000</v>
      </c>
      <c r="C181" s="6" t="s">
        <v>63</v>
      </c>
      <c r="D181" s="4" t="s">
        <v>28</v>
      </c>
      <c r="E181" s="198">
        <f>E182</f>
        <v>2693</v>
      </c>
      <c r="F181" s="198">
        <f t="shared" ref="F181:H181" si="35">F182</f>
        <v>0</v>
      </c>
      <c r="G181" s="198">
        <f t="shared" si="35"/>
        <v>0</v>
      </c>
      <c r="H181" s="198">
        <f t="shared" si="35"/>
        <v>461.5</v>
      </c>
      <c r="I181" s="198">
        <f t="shared" si="31"/>
        <v>3154.5</v>
      </c>
      <c r="J181" s="198">
        <f>J182</f>
        <v>2975.21</v>
      </c>
      <c r="K181" s="198">
        <f t="shared" ref="K181:L181" si="36">K182</f>
        <v>2975.21</v>
      </c>
      <c r="L181" s="198">
        <f t="shared" si="36"/>
        <v>2975.21</v>
      </c>
      <c r="M181" s="160"/>
      <c r="N181" s="160"/>
      <c r="O181" s="160"/>
    </row>
    <row r="182" spans="1:15" s="159" customFormat="1">
      <c r="B182" s="4">
        <v>1176100</v>
      </c>
      <c r="C182" s="5" t="s">
        <v>119</v>
      </c>
      <c r="D182" s="4">
        <v>486100</v>
      </c>
      <c r="E182" s="198">
        <v>2693</v>
      </c>
      <c r="F182" s="160"/>
      <c r="G182" s="198"/>
      <c r="H182" s="198">
        <v>461.5</v>
      </c>
      <c r="I182" s="198">
        <f t="shared" ref="I182" si="37">E182+F182+G182+H182</f>
        <v>3154.5</v>
      </c>
      <c r="J182" s="198">
        <v>2975.21</v>
      </c>
      <c r="K182" s="198">
        <v>2975.21</v>
      </c>
      <c r="L182" s="198">
        <v>2975.21</v>
      </c>
      <c r="M182" s="160"/>
      <c r="N182" s="160"/>
      <c r="O182" s="160"/>
    </row>
    <row r="183" spans="1:15" s="159" customFormat="1">
      <c r="B183" s="4">
        <v>1000000</v>
      </c>
      <c r="C183" s="4" t="s">
        <v>214</v>
      </c>
      <c r="D183" s="4"/>
      <c r="E183" s="198">
        <f>E178</f>
        <v>387693</v>
      </c>
      <c r="F183" s="25"/>
      <c r="G183" s="198">
        <f t="shared" ref="G183:H183" si="38">G178</f>
        <v>115000</v>
      </c>
      <c r="H183" s="198">
        <f t="shared" si="38"/>
        <v>68000</v>
      </c>
      <c r="I183" s="198">
        <f>I178</f>
        <v>570693</v>
      </c>
      <c r="J183" s="198">
        <f>J178</f>
        <v>570513.66999999993</v>
      </c>
      <c r="K183" s="198">
        <f>K178</f>
        <v>570513.66999999993</v>
      </c>
      <c r="L183" s="198">
        <f>L178</f>
        <v>570513.66999999993</v>
      </c>
      <c r="M183" s="160"/>
      <c r="N183" s="160"/>
      <c r="O183" s="160"/>
    </row>
    <row r="184" spans="1:15" s="159" customFormat="1">
      <c r="B184" s="56"/>
      <c r="C184" s="56"/>
      <c r="D184" s="56"/>
      <c r="E184" s="227"/>
      <c r="F184" s="57"/>
      <c r="G184" s="227"/>
      <c r="H184" s="227"/>
      <c r="I184" s="227"/>
      <c r="J184" s="227"/>
      <c r="K184" s="227"/>
      <c r="L184" s="227"/>
      <c r="M184" s="58"/>
      <c r="N184" s="58"/>
      <c r="O184" s="58"/>
    </row>
    <row r="185" spans="1:15" s="159" customFormat="1">
      <c r="B185" s="56"/>
      <c r="C185" s="56"/>
      <c r="D185" s="56"/>
      <c r="E185" s="227"/>
      <c r="F185" s="57"/>
      <c r="G185" s="227"/>
      <c r="H185" s="227"/>
      <c r="I185" s="227"/>
      <c r="J185" s="227"/>
      <c r="K185" s="227"/>
      <c r="L185" s="227"/>
      <c r="M185" s="58"/>
      <c r="N185" s="58"/>
      <c r="O185" s="58"/>
    </row>
    <row r="186" spans="1:15" s="159" customFormat="1"/>
    <row r="187" spans="1:15" s="159" customFormat="1">
      <c r="C187" s="161" t="s">
        <v>330</v>
      </c>
      <c r="D187" s="248" t="s">
        <v>70</v>
      </c>
      <c r="E187" s="248"/>
      <c r="F187" s="248"/>
      <c r="G187" s="249" t="s">
        <v>71</v>
      </c>
      <c r="H187" s="249"/>
      <c r="J187" s="250" t="s">
        <v>155</v>
      </c>
      <c r="K187" s="250"/>
      <c r="L187" s="250"/>
    </row>
    <row r="188" spans="1:15" s="159" customFormat="1">
      <c r="C188" s="8"/>
      <c r="D188" s="8"/>
      <c r="E188" s="1"/>
      <c r="G188" s="249" t="s">
        <v>72</v>
      </c>
      <c r="H188" s="249"/>
      <c r="J188" s="249" t="s">
        <v>73</v>
      </c>
      <c r="K188" s="249"/>
      <c r="L188" s="249"/>
    </row>
    <row r="189" spans="1:15" s="159" customFormat="1">
      <c r="C189" s="179" t="s">
        <v>74</v>
      </c>
      <c r="D189" s="8"/>
      <c r="E189" s="8"/>
      <c r="F189" s="8"/>
      <c r="G189" s="8"/>
      <c r="H189" s="8"/>
      <c r="I189" s="8"/>
    </row>
    <row r="190" spans="1:15" s="159" customFormat="1">
      <c r="C190" s="8"/>
      <c r="D190" s="248" t="s">
        <v>75</v>
      </c>
      <c r="E190" s="248"/>
      <c r="F190" s="248"/>
      <c r="G190" s="249" t="s">
        <v>71</v>
      </c>
      <c r="H190" s="249"/>
      <c r="I190" s="7"/>
      <c r="J190" s="250" t="s">
        <v>242</v>
      </c>
      <c r="K190" s="250"/>
      <c r="L190" s="250"/>
    </row>
    <row r="191" spans="1:15" s="159" customFormat="1">
      <c r="C191" s="8"/>
      <c r="D191" s="8"/>
      <c r="E191" s="8"/>
      <c r="F191" s="7"/>
      <c r="G191" s="249" t="s">
        <v>72</v>
      </c>
      <c r="H191" s="249"/>
      <c r="I191" s="7"/>
      <c r="J191" s="249" t="s">
        <v>73</v>
      </c>
      <c r="K191" s="249"/>
      <c r="L191" s="249"/>
    </row>
    <row r="192" spans="1:15" s="159" customFormat="1">
      <c r="A192" s="9"/>
      <c r="B192" s="9"/>
      <c r="C192" s="9"/>
      <c r="D192" s="9"/>
      <c r="E192" s="9"/>
      <c r="F192" s="9"/>
      <c r="G192" s="9"/>
      <c r="H192" s="9"/>
      <c r="I192" s="9"/>
      <c r="J192" s="267" t="s">
        <v>128</v>
      </c>
      <c r="K192" s="267"/>
      <c r="L192" s="267"/>
      <c r="M192" s="9"/>
      <c r="N192" s="9"/>
      <c r="O192" s="9"/>
    </row>
    <row r="193" spans="1:15" s="159" customFormat="1">
      <c r="A193" s="9"/>
      <c r="B193" s="9"/>
      <c r="C193" s="9"/>
      <c r="D193" s="9"/>
      <c r="E193" s="9"/>
      <c r="F193" s="9"/>
      <c r="G193" s="9"/>
      <c r="H193" s="9"/>
      <c r="I193" s="9"/>
      <c r="J193" s="101"/>
      <c r="K193" s="101"/>
      <c r="L193" s="101"/>
      <c r="M193" s="9"/>
      <c r="N193" s="9"/>
      <c r="O193" s="9"/>
    </row>
    <row r="194" spans="1:15" s="159" customFormat="1">
      <c r="A194" s="9"/>
      <c r="B194" s="268" t="s">
        <v>126</v>
      </c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9"/>
      <c r="N194" s="9"/>
      <c r="O194" s="9"/>
    </row>
    <row r="195" spans="1:15" s="159" customFormat="1">
      <c r="A195" s="9"/>
      <c r="B195" s="268" t="s">
        <v>127</v>
      </c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9"/>
      <c r="N195" s="9"/>
      <c r="O195" s="9"/>
    </row>
    <row r="196" spans="1:15" s="159" customFormat="1">
      <c r="A196" s="9"/>
      <c r="B196" s="268" t="s">
        <v>329</v>
      </c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9"/>
      <c r="N196" s="9"/>
      <c r="O196" s="9"/>
    </row>
    <row r="197" spans="1:15" s="159" customForma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12"/>
      <c r="O197" s="9"/>
    </row>
    <row r="198" spans="1:15" s="159" customFormat="1">
      <c r="A198" s="9"/>
      <c r="B198" s="251" t="s">
        <v>29</v>
      </c>
      <c r="C198" s="251"/>
      <c r="D198" s="99" t="s">
        <v>30</v>
      </c>
      <c r="E198" s="252" t="s">
        <v>150</v>
      </c>
      <c r="F198" s="252"/>
      <c r="G198" s="252"/>
      <c r="H198" s="252"/>
      <c r="I198" s="252"/>
      <c r="J198" s="252"/>
      <c r="K198" s="252"/>
      <c r="L198" s="252"/>
      <c r="M198" s="9"/>
      <c r="N198" s="9"/>
      <c r="O198" s="9"/>
    </row>
    <row r="199" spans="1:15" s="159" customFormat="1">
      <c r="A199" s="9"/>
      <c r="B199" s="251"/>
      <c r="C199" s="251"/>
      <c r="D199" s="99" t="s">
        <v>31</v>
      </c>
      <c r="E199" s="252">
        <v>104021</v>
      </c>
      <c r="F199" s="252"/>
      <c r="G199" s="252"/>
      <c r="H199" s="252"/>
      <c r="I199" s="252"/>
      <c r="J199" s="252"/>
      <c r="K199" s="252"/>
      <c r="L199" s="252"/>
      <c r="M199" s="9"/>
      <c r="N199" s="9"/>
      <c r="O199" s="9"/>
    </row>
    <row r="200" spans="1:15" s="159" customFormat="1">
      <c r="A200" s="9"/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9"/>
      <c r="N200" s="9"/>
      <c r="O200" s="9"/>
    </row>
    <row r="201" spans="1:15" s="159" customFormat="1">
      <c r="A201" s="9"/>
      <c r="B201" s="251" t="s">
        <v>32</v>
      </c>
      <c r="C201" s="251"/>
      <c r="D201" s="99" t="s">
        <v>30</v>
      </c>
      <c r="E201" s="252" t="s">
        <v>150</v>
      </c>
      <c r="F201" s="252"/>
      <c r="G201" s="252"/>
      <c r="H201" s="252"/>
      <c r="I201" s="252"/>
      <c r="J201" s="252"/>
      <c r="K201" s="252"/>
      <c r="L201" s="252"/>
      <c r="M201" s="9"/>
      <c r="N201" s="9"/>
      <c r="O201" s="9"/>
    </row>
    <row r="202" spans="1:15" s="159" customFormat="1">
      <c r="A202" s="9"/>
      <c r="B202" s="251"/>
      <c r="C202" s="251"/>
      <c r="D202" s="99" t="s">
        <v>31</v>
      </c>
      <c r="E202" s="252">
        <v>104021</v>
      </c>
      <c r="F202" s="252"/>
      <c r="G202" s="252"/>
      <c r="H202" s="252"/>
      <c r="I202" s="252"/>
      <c r="J202" s="252"/>
      <c r="K202" s="252"/>
      <c r="L202" s="252"/>
      <c r="M202" s="9"/>
      <c r="N202" s="9"/>
      <c r="O202" s="9"/>
    </row>
    <row r="203" spans="1:15" s="159" customFormat="1">
      <c r="A203" s="9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9"/>
      <c r="N203" s="9"/>
      <c r="O203" s="9"/>
    </row>
    <row r="204" spans="1:15" s="159" customFormat="1">
      <c r="A204" s="9"/>
      <c r="B204" s="251" t="s">
        <v>33</v>
      </c>
      <c r="C204" s="251"/>
      <c r="D204" s="251"/>
      <c r="E204" s="252" t="s">
        <v>150</v>
      </c>
      <c r="F204" s="252"/>
      <c r="G204" s="252"/>
      <c r="H204" s="252"/>
      <c r="I204" s="252"/>
      <c r="J204" s="252"/>
      <c r="K204" s="252"/>
      <c r="L204" s="252"/>
      <c r="M204" s="9"/>
      <c r="N204" s="9"/>
      <c r="O204" s="9"/>
    </row>
    <row r="205" spans="1:15" s="159" customFormat="1">
      <c r="A205" s="9"/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9"/>
      <c r="N205" s="9"/>
      <c r="O205" s="9"/>
    </row>
    <row r="206" spans="1:15" s="159" customFormat="1">
      <c r="A206" s="9"/>
      <c r="B206" s="251" t="s">
        <v>34</v>
      </c>
      <c r="C206" s="251"/>
      <c r="D206" s="251"/>
      <c r="E206" s="252">
        <v>1006</v>
      </c>
      <c r="F206" s="252"/>
      <c r="G206" s="252"/>
      <c r="H206" s="252"/>
      <c r="I206" s="252"/>
      <c r="J206" s="252"/>
      <c r="K206" s="252"/>
      <c r="L206" s="252"/>
      <c r="M206" s="9"/>
      <c r="N206" s="9"/>
      <c r="O206" s="9"/>
    </row>
    <row r="207" spans="1:15" s="159" customFormat="1">
      <c r="A207" s="9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9"/>
      <c r="N207" s="9"/>
      <c r="O207" s="9"/>
    </row>
    <row r="208" spans="1:15" s="159" customFormat="1">
      <c r="A208" s="9"/>
      <c r="B208" s="251" t="s">
        <v>35</v>
      </c>
      <c r="C208" s="251"/>
      <c r="D208" s="251"/>
      <c r="E208" s="252">
        <v>1</v>
      </c>
      <c r="F208" s="252"/>
      <c r="G208" s="252"/>
      <c r="H208" s="252"/>
      <c r="I208" s="252"/>
      <c r="J208" s="252"/>
      <c r="K208" s="252"/>
      <c r="L208" s="252"/>
      <c r="M208" s="9"/>
      <c r="N208" s="9"/>
      <c r="O208" s="9"/>
    </row>
    <row r="209" spans="1:15" s="159" customFormat="1">
      <c r="A209" s="9"/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9"/>
      <c r="N209" s="9"/>
      <c r="O209" s="9"/>
    </row>
    <row r="210" spans="1:15" s="159" customFormat="1">
      <c r="A210" s="9"/>
      <c r="B210" s="256" t="s">
        <v>36</v>
      </c>
      <c r="C210" s="256"/>
      <c r="D210" s="99" t="s">
        <v>37</v>
      </c>
      <c r="E210" s="257" t="s">
        <v>148</v>
      </c>
      <c r="F210" s="257"/>
      <c r="G210" s="257"/>
      <c r="H210" s="257"/>
      <c r="I210" s="257"/>
      <c r="J210" s="257"/>
      <c r="K210" s="257"/>
      <c r="L210" s="257"/>
      <c r="M210" s="9"/>
      <c r="N210" s="9"/>
      <c r="O210" s="9"/>
    </row>
    <row r="211" spans="1:15" s="159" customFormat="1">
      <c r="A211" s="9"/>
      <c r="B211" s="256"/>
      <c r="C211" s="256"/>
      <c r="D211" s="99" t="s">
        <v>38</v>
      </c>
      <c r="E211" s="257" t="s">
        <v>148</v>
      </c>
      <c r="F211" s="257"/>
      <c r="G211" s="257"/>
      <c r="H211" s="257"/>
      <c r="I211" s="257"/>
      <c r="J211" s="257"/>
      <c r="K211" s="257"/>
      <c r="L211" s="257"/>
      <c r="M211" s="9"/>
      <c r="N211" s="9"/>
      <c r="O211" s="9"/>
    </row>
    <row r="212" spans="1:15" s="159" customFormat="1">
      <c r="A212" s="9"/>
      <c r="B212" s="256"/>
      <c r="C212" s="256"/>
      <c r="D212" s="99" t="s">
        <v>39</v>
      </c>
      <c r="E212" s="257" t="s">
        <v>149</v>
      </c>
      <c r="F212" s="257"/>
      <c r="G212" s="257"/>
      <c r="H212" s="257"/>
      <c r="I212" s="257"/>
      <c r="J212" s="257"/>
      <c r="K212" s="257"/>
      <c r="L212" s="257"/>
      <c r="M212" s="9"/>
      <c r="N212" s="9"/>
      <c r="O212" s="9"/>
    </row>
    <row r="213" spans="1:15" s="159" customFormat="1">
      <c r="A213" s="9"/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9"/>
      <c r="N213" s="9"/>
      <c r="O213" s="9"/>
    </row>
    <row r="214" spans="1:15" s="159" customFormat="1" ht="27">
      <c r="A214" s="9"/>
      <c r="B214" s="258" t="s">
        <v>40</v>
      </c>
      <c r="C214" s="259"/>
      <c r="D214" s="99" t="s">
        <v>41</v>
      </c>
      <c r="E214" s="264" t="s">
        <v>224</v>
      </c>
      <c r="F214" s="265"/>
      <c r="G214" s="265"/>
      <c r="H214" s="265"/>
      <c r="I214" s="265"/>
      <c r="J214" s="265"/>
      <c r="K214" s="265"/>
      <c r="L214" s="266"/>
      <c r="M214" s="9"/>
      <c r="N214" s="9"/>
      <c r="O214" s="9"/>
    </row>
    <row r="215" spans="1:15" s="159" customFormat="1" ht="27">
      <c r="A215" s="9"/>
      <c r="B215" s="260"/>
      <c r="C215" s="261"/>
      <c r="D215" s="99" t="s">
        <v>42</v>
      </c>
      <c r="E215" s="252">
        <v>1006</v>
      </c>
      <c r="F215" s="252"/>
      <c r="G215" s="252"/>
      <c r="H215" s="252"/>
      <c r="I215" s="252"/>
      <c r="J215" s="252"/>
      <c r="K215" s="252"/>
      <c r="L215" s="252"/>
      <c r="M215" s="9"/>
      <c r="N215" s="9"/>
      <c r="O215" s="9"/>
    </row>
    <row r="216" spans="1:15" s="159" customFormat="1" ht="27">
      <c r="A216" s="9"/>
      <c r="B216" s="260"/>
      <c r="C216" s="261"/>
      <c r="D216" s="99" t="s">
        <v>43</v>
      </c>
      <c r="E216" s="264" t="s">
        <v>248</v>
      </c>
      <c r="F216" s="265"/>
      <c r="G216" s="265"/>
      <c r="H216" s="265"/>
      <c r="I216" s="265"/>
      <c r="J216" s="265"/>
      <c r="K216" s="265"/>
      <c r="L216" s="266"/>
      <c r="M216" s="9"/>
      <c r="N216" s="9"/>
      <c r="O216" s="9"/>
    </row>
    <row r="217" spans="1:15" s="159" customFormat="1" ht="27">
      <c r="A217" s="9"/>
      <c r="B217" s="262"/>
      <c r="C217" s="263"/>
      <c r="D217" s="99" t="s">
        <v>44</v>
      </c>
      <c r="E217" s="252">
        <v>11004</v>
      </c>
      <c r="F217" s="252"/>
      <c r="G217" s="252"/>
      <c r="H217" s="252"/>
      <c r="I217" s="252"/>
      <c r="J217" s="252"/>
      <c r="K217" s="252"/>
      <c r="L217" s="252"/>
      <c r="M217" s="9"/>
      <c r="N217" s="9"/>
      <c r="O217" s="9"/>
    </row>
    <row r="218" spans="1:15" s="159" customFormat="1">
      <c r="A218" s="9"/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9"/>
      <c r="N218" s="9"/>
      <c r="O218" s="9"/>
    </row>
    <row r="219" spans="1:15" s="159" customFormat="1">
      <c r="A219" s="9"/>
      <c r="B219" s="251" t="s">
        <v>45</v>
      </c>
      <c r="C219" s="251"/>
      <c r="D219" s="251"/>
      <c r="E219" s="252" t="s">
        <v>154</v>
      </c>
      <c r="F219" s="252"/>
      <c r="G219" s="252"/>
      <c r="H219" s="252"/>
      <c r="I219" s="252"/>
      <c r="J219" s="252"/>
      <c r="K219" s="252"/>
      <c r="L219" s="252"/>
      <c r="M219" s="9"/>
      <c r="N219" s="9"/>
      <c r="O219" s="9"/>
    </row>
    <row r="220" spans="1:15" s="159" customForma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1:15" s="159" customFormat="1" ht="69.75" customHeight="1">
      <c r="A221" s="9"/>
      <c r="B221" s="253" t="s">
        <v>50</v>
      </c>
      <c r="C221" s="254" t="s">
        <v>1</v>
      </c>
      <c r="D221" s="254"/>
      <c r="E221" s="253" t="s">
        <v>49</v>
      </c>
      <c r="F221" s="253" t="s">
        <v>3</v>
      </c>
      <c r="G221" s="253"/>
      <c r="H221" s="253"/>
      <c r="I221" s="253" t="s">
        <v>47</v>
      </c>
      <c r="J221" s="253" t="s">
        <v>4</v>
      </c>
      <c r="K221" s="253" t="s">
        <v>5</v>
      </c>
      <c r="L221" s="253" t="s">
        <v>6</v>
      </c>
      <c r="M221" s="253" t="s">
        <v>46</v>
      </c>
      <c r="N221" s="253"/>
      <c r="O221" s="253" t="s">
        <v>7</v>
      </c>
    </row>
    <row r="222" spans="1:15" s="159" customFormat="1" ht="67.5">
      <c r="A222" s="9"/>
      <c r="B222" s="253"/>
      <c r="C222" s="100" t="s">
        <v>8</v>
      </c>
      <c r="D222" s="98" t="s">
        <v>0</v>
      </c>
      <c r="E222" s="253"/>
      <c r="F222" s="98" t="s">
        <v>48</v>
      </c>
      <c r="G222" s="98" t="s">
        <v>9</v>
      </c>
      <c r="H222" s="98" t="s">
        <v>10</v>
      </c>
      <c r="I222" s="253"/>
      <c r="J222" s="253"/>
      <c r="K222" s="253"/>
      <c r="L222" s="253"/>
      <c r="M222" s="98" t="s">
        <v>11</v>
      </c>
      <c r="N222" s="98" t="s">
        <v>12</v>
      </c>
      <c r="O222" s="253"/>
    </row>
    <row r="223" spans="1:15" s="159" customFormat="1">
      <c r="A223" s="9"/>
      <c r="B223" s="102" t="s">
        <v>13</v>
      </c>
      <c r="C223" s="102" t="s">
        <v>14</v>
      </c>
      <c r="D223" s="102" t="s">
        <v>15</v>
      </c>
      <c r="E223" s="102" t="s">
        <v>16</v>
      </c>
      <c r="F223" s="102" t="s">
        <v>17</v>
      </c>
      <c r="G223" s="102" t="s">
        <v>18</v>
      </c>
      <c r="H223" s="102" t="s">
        <v>19</v>
      </c>
      <c r="I223" s="102" t="s">
        <v>20</v>
      </c>
      <c r="J223" s="102" t="s">
        <v>21</v>
      </c>
      <c r="K223" s="102" t="s">
        <v>22</v>
      </c>
      <c r="L223" s="102" t="s">
        <v>23</v>
      </c>
      <c r="M223" s="102" t="s">
        <v>24</v>
      </c>
      <c r="N223" s="102" t="s">
        <v>25</v>
      </c>
      <c r="O223" s="102" t="s">
        <v>26</v>
      </c>
    </row>
    <row r="224" spans="1:15" s="159" customFormat="1">
      <c r="A224" s="9"/>
      <c r="B224" s="4">
        <v>1100000</v>
      </c>
      <c r="C224" s="5" t="s">
        <v>76</v>
      </c>
      <c r="D224" s="4" t="s">
        <v>28</v>
      </c>
      <c r="E224" s="198">
        <f>E226</f>
        <v>40740.800000000003</v>
      </c>
      <c r="F224" s="25">
        <f>F226</f>
        <v>0</v>
      </c>
      <c r="G224" s="25">
        <f>G226</f>
        <v>0</v>
      </c>
      <c r="H224" s="25">
        <f>H226</f>
        <v>0</v>
      </c>
      <c r="I224" s="198">
        <f>E224+F224+G224+H224</f>
        <v>40740.800000000003</v>
      </c>
      <c r="J224" s="198">
        <f>J226</f>
        <v>31886.27</v>
      </c>
      <c r="K224" s="198">
        <f>K226</f>
        <v>31886.27</v>
      </c>
      <c r="L224" s="198">
        <f>L226</f>
        <v>31886.27</v>
      </c>
      <c r="M224" s="10"/>
      <c r="N224" s="10"/>
      <c r="O224" s="10"/>
    </row>
    <row r="225" spans="1:15" s="159" customFormat="1">
      <c r="A225" s="9"/>
      <c r="B225" s="4"/>
      <c r="C225" s="6" t="s">
        <v>63</v>
      </c>
      <c r="D225" s="4" t="s">
        <v>28</v>
      </c>
      <c r="E225" s="198"/>
      <c r="F225" s="10"/>
      <c r="G225" s="25"/>
      <c r="H225" s="10"/>
      <c r="I225" s="198"/>
      <c r="J225" s="198"/>
      <c r="K225" s="198"/>
      <c r="L225" s="198"/>
      <c r="M225" s="10"/>
      <c r="N225" s="10"/>
      <c r="O225" s="10"/>
    </row>
    <row r="226" spans="1:15" s="159" customFormat="1">
      <c r="A226" s="9"/>
      <c r="B226" s="4">
        <v>1176100</v>
      </c>
      <c r="C226" s="5" t="s">
        <v>119</v>
      </c>
      <c r="D226" s="4">
        <v>486100</v>
      </c>
      <c r="E226" s="198">
        <v>40740.800000000003</v>
      </c>
      <c r="F226" s="10"/>
      <c r="G226" s="10"/>
      <c r="H226" s="25"/>
      <c r="I226" s="198">
        <f>E226+F226+G226+H226</f>
        <v>40740.800000000003</v>
      </c>
      <c r="J226" s="198">
        <v>31886.27</v>
      </c>
      <c r="K226" s="198">
        <v>31886.27</v>
      </c>
      <c r="L226" s="198">
        <v>31886.27</v>
      </c>
      <c r="M226" s="10"/>
      <c r="N226" s="10"/>
      <c r="O226" s="10"/>
    </row>
    <row r="227" spans="1:15" s="159" customFormat="1">
      <c r="A227" s="9"/>
      <c r="B227" s="4">
        <v>1000000</v>
      </c>
      <c r="C227" s="4" t="s">
        <v>214</v>
      </c>
      <c r="D227" s="4"/>
      <c r="E227" s="198">
        <f>E224</f>
        <v>40740.800000000003</v>
      </c>
      <c r="F227" s="25"/>
      <c r="G227" s="25">
        <f>G224</f>
        <v>0</v>
      </c>
      <c r="H227" s="25">
        <f>H224</f>
        <v>0</v>
      </c>
      <c r="I227" s="198">
        <f>E227+F227+G227+H227</f>
        <v>40740.800000000003</v>
      </c>
      <c r="J227" s="198">
        <f>J224</f>
        <v>31886.27</v>
      </c>
      <c r="K227" s="198">
        <f>K224</f>
        <v>31886.27</v>
      </c>
      <c r="L227" s="198">
        <f>L224</f>
        <v>31886.27</v>
      </c>
      <c r="M227" s="10"/>
      <c r="N227" s="10"/>
      <c r="O227" s="10"/>
    </row>
    <row r="228" spans="1:15" s="159" customFormat="1">
      <c r="B228" s="56"/>
      <c r="C228" s="56"/>
      <c r="D228" s="56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</row>
    <row r="229" spans="1:15" s="159" customForma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 s="159" customFormat="1">
      <c r="A230" s="9"/>
      <c r="B230" s="9"/>
      <c r="C230" s="161" t="s">
        <v>330</v>
      </c>
      <c r="D230" s="248" t="s">
        <v>70</v>
      </c>
      <c r="E230" s="248"/>
      <c r="F230" s="248"/>
      <c r="G230" s="249" t="s">
        <v>71</v>
      </c>
      <c r="H230" s="249"/>
      <c r="I230" s="9"/>
      <c r="J230" s="250" t="s">
        <v>155</v>
      </c>
      <c r="K230" s="250"/>
      <c r="L230" s="250"/>
      <c r="M230" s="9"/>
      <c r="N230" s="9"/>
      <c r="O230" s="9"/>
    </row>
    <row r="231" spans="1:15" s="159" customFormat="1">
      <c r="A231" s="9"/>
      <c r="B231" s="9"/>
      <c r="C231" s="8"/>
      <c r="D231" s="8"/>
      <c r="E231" s="1"/>
      <c r="F231" s="9"/>
      <c r="G231" s="249" t="s">
        <v>72</v>
      </c>
      <c r="H231" s="249"/>
      <c r="I231" s="9"/>
      <c r="J231" s="249" t="s">
        <v>73</v>
      </c>
      <c r="K231" s="249"/>
      <c r="L231" s="249"/>
      <c r="M231" s="9"/>
      <c r="N231" s="9"/>
      <c r="O231" s="9"/>
    </row>
    <row r="232" spans="1:15" s="159" customFormat="1">
      <c r="A232" s="9"/>
      <c r="B232" s="9"/>
      <c r="C232" s="97" t="s">
        <v>74</v>
      </c>
      <c r="D232" s="8"/>
      <c r="E232" s="8"/>
      <c r="F232" s="8"/>
      <c r="G232" s="8"/>
      <c r="H232" s="8"/>
      <c r="I232" s="8"/>
      <c r="J232" s="9"/>
      <c r="K232" s="9"/>
      <c r="L232" s="9"/>
      <c r="M232" s="9"/>
      <c r="N232" s="9"/>
      <c r="O232" s="9"/>
    </row>
    <row r="233" spans="1:15" s="159" customFormat="1">
      <c r="A233" s="9"/>
      <c r="B233" s="9"/>
      <c r="C233" s="8"/>
      <c r="D233" s="248" t="s">
        <v>75</v>
      </c>
      <c r="E233" s="248"/>
      <c r="F233" s="248"/>
      <c r="G233" s="249" t="s">
        <v>71</v>
      </c>
      <c r="H233" s="249"/>
      <c r="I233" s="7"/>
      <c r="J233" s="250" t="s">
        <v>242</v>
      </c>
      <c r="K233" s="250"/>
      <c r="L233" s="250"/>
      <c r="M233" s="9"/>
      <c r="N233" s="9"/>
      <c r="O233" s="9"/>
    </row>
    <row r="234" spans="1:15" s="159" customFormat="1">
      <c r="A234" s="9"/>
      <c r="B234" s="9"/>
      <c r="C234" s="8"/>
      <c r="D234" s="8"/>
      <c r="E234" s="8"/>
      <c r="F234" s="7"/>
      <c r="G234" s="249" t="s">
        <v>72</v>
      </c>
      <c r="H234" s="249"/>
      <c r="I234" s="7"/>
      <c r="J234" s="249" t="s">
        <v>73</v>
      </c>
      <c r="K234" s="249"/>
      <c r="L234" s="249"/>
      <c r="M234" s="9"/>
      <c r="N234" s="9"/>
      <c r="O234" s="9"/>
    </row>
    <row r="235" spans="1:15" s="159" customFormat="1">
      <c r="C235" s="8"/>
      <c r="D235" s="8"/>
      <c r="E235" s="8"/>
      <c r="F235" s="7"/>
      <c r="G235" s="178"/>
      <c r="H235" s="178"/>
      <c r="I235" s="7"/>
      <c r="J235" s="178"/>
      <c r="K235" s="178"/>
      <c r="L235" s="178"/>
    </row>
    <row r="236" spans="1:15">
      <c r="C236" s="8"/>
      <c r="D236" s="8"/>
      <c r="E236" s="8"/>
      <c r="F236" s="7"/>
      <c r="G236" s="127"/>
      <c r="H236" s="127"/>
      <c r="I236" s="7"/>
      <c r="J236" s="127"/>
      <c r="K236" s="127"/>
      <c r="L236" s="127"/>
    </row>
    <row r="237" spans="1:15">
      <c r="C237" s="8"/>
      <c r="D237" s="8"/>
      <c r="E237" s="8"/>
      <c r="F237" s="7"/>
      <c r="G237" s="127"/>
      <c r="H237" s="127"/>
      <c r="I237" s="7"/>
      <c r="J237" s="127"/>
      <c r="K237" s="127"/>
      <c r="L237" s="127"/>
    </row>
    <row r="238" spans="1:15">
      <c r="J238" s="267" t="s">
        <v>128</v>
      </c>
      <c r="K238" s="267"/>
      <c r="L238" s="267"/>
    </row>
    <row r="239" spans="1:15">
      <c r="J239" s="23"/>
      <c r="K239" s="23"/>
      <c r="L239" s="23"/>
    </row>
    <row r="240" spans="1:15">
      <c r="B240" s="268" t="s">
        <v>126</v>
      </c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</row>
    <row r="241" spans="2:14">
      <c r="B241" s="268" t="s">
        <v>127</v>
      </c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</row>
    <row r="242" spans="2:14">
      <c r="B242" s="268" t="s">
        <v>329</v>
      </c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</row>
    <row r="243" spans="2:14">
      <c r="N243" s="12"/>
    </row>
    <row r="244" spans="2:14">
      <c r="B244" s="251" t="s">
        <v>29</v>
      </c>
      <c r="C244" s="251"/>
      <c r="D244" s="21" t="s">
        <v>30</v>
      </c>
      <c r="E244" s="252" t="s">
        <v>150</v>
      </c>
      <c r="F244" s="252"/>
      <c r="G244" s="252"/>
      <c r="H244" s="252"/>
      <c r="I244" s="252"/>
      <c r="J244" s="252"/>
      <c r="K244" s="252"/>
      <c r="L244" s="252"/>
    </row>
    <row r="245" spans="2:14">
      <c r="B245" s="251"/>
      <c r="C245" s="251"/>
      <c r="D245" s="21" t="s">
        <v>31</v>
      </c>
      <c r="E245" s="252">
        <v>104021</v>
      </c>
      <c r="F245" s="252"/>
      <c r="G245" s="252"/>
      <c r="H245" s="252"/>
      <c r="I245" s="252"/>
      <c r="J245" s="252"/>
      <c r="K245" s="252"/>
      <c r="L245" s="252"/>
    </row>
    <row r="246" spans="2:14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</row>
    <row r="247" spans="2:14">
      <c r="B247" s="251" t="s">
        <v>32</v>
      </c>
      <c r="C247" s="251"/>
      <c r="D247" s="21" t="s">
        <v>30</v>
      </c>
      <c r="E247" s="252" t="s">
        <v>150</v>
      </c>
      <c r="F247" s="252"/>
      <c r="G247" s="252"/>
      <c r="H247" s="252"/>
      <c r="I247" s="252"/>
      <c r="J247" s="252"/>
      <c r="K247" s="252"/>
      <c r="L247" s="252"/>
    </row>
    <row r="248" spans="2:14">
      <c r="B248" s="251"/>
      <c r="C248" s="251"/>
      <c r="D248" s="21" t="s">
        <v>31</v>
      </c>
      <c r="E248" s="252">
        <v>104021</v>
      </c>
      <c r="F248" s="252"/>
      <c r="G248" s="252"/>
      <c r="H248" s="252"/>
      <c r="I248" s="252"/>
      <c r="J248" s="252"/>
      <c r="K248" s="252"/>
      <c r="L248" s="252"/>
    </row>
    <row r="249" spans="2:14"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</row>
    <row r="250" spans="2:14">
      <c r="B250" s="251" t="s">
        <v>33</v>
      </c>
      <c r="C250" s="251"/>
      <c r="D250" s="251"/>
      <c r="E250" s="252" t="s">
        <v>150</v>
      </c>
      <c r="F250" s="252"/>
      <c r="G250" s="252"/>
      <c r="H250" s="252"/>
      <c r="I250" s="252"/>
      <c r="J250" s="252"/>
      <c r="K250" s="252"/>
      <c r="L250" s="252"/>
    </row>
    <row r="251" spans="2:14"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</row>
    <row r="252" spans="2:14">
      <c r="B252" s="251" t="s">
        <v>34</v>
      </c>
      <c r="C252" s="251"/>
      <c r="D252" s="251"/>
      <c r="E252" s="252">
        <v>1006</v>
      </c>
      <c r="F252" s="252"/>
      <c r="G252" s="252"/>
      <c r="H252" s="252"/>
      <c r="I252" s="252"/>
      <c r="J252" s="252"/>
      <c r="K252" s="252"/>
      <c r="L252" s="252"/>
    </row>
    <row r="253" spans="2:14"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</row>
    <row r="254" spans="2:14">
      <c r="B254" s="251" t="s">
        <v>35</v>
      </c>
      <c r="C254" s="251"/>
      <c r="D254" s="251"/>
      <c r="E254" s="252">
        <v>1</v>
      </c>
      <c r="F254" s="252"/>
      <c r="G254" s="252"/>
      <c r="H254" s="252"/>
      <c r="I254" s="252"/>
      <c r="J254" s="252"/>
      <c r="K254" s="252"/>
      <c r="L254" s="252"/>
    </row>
    <row r="255" spans="2:14"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</row>
    <row r="256" spans="2:14">
      <c r="B256" s="256" t="s">
        <v>36</v>
      </c>
      <c r="C256" s="256"/>
      <c r="D256" s="21" t="s">
        <v>37</v>
      </c>
      <c r="E256" s="269" t="s">
        <v>156</v>
      </c>
      <c r="F256" s="269"/>
      <c r="G256" s="269"/>
      <c r="H256" s="269"/>
      <c r="I256" s="269"/>
      <c r="J256" s="269"/>
      <c r="K256" s="269"/>
      <c r="L256" s="269"/>
    </row>
    <row r="257" spans="2:15">
      <c r="B257" s="256"/>
      <c r="C257" s="256"/>
      <c r="D257" s="21" t="s">
        <v>38</v>
      </c>
      <c r="E257" s="269" t="s">
        <v>157</v>
      </c>
      <c r="F257" s="269"/>
      <c r="G257" s="269"/>
      <c r="H257" s="269"/>
      <c r="I257" s="269"/>
      <c r="J257" s="269"/>
      <c r="K257" s="269"/>
      <c r="L257" s="269"/>
    </row>
    <row r="258" spans="2:15">
      <c r="B258" s="256"/>
      <c r="C258" s="256"/>
      <c r="D258" s="21" t="s">
        <v>39</v>
      </c>
      <c r="E258" s="269" t="s">
        <v>149</v>
      </c>
      <c r="F258" s="269"/>
      <c r="G258" s="269"/>
      <c r="H258" s="269"/>
      <c r="I258" s="269"/>
      <c r="J258" s="269"/>
      <c r="K258" s="269"/>
      <c r="L258" s="269"/>
    </row>
    <row r="259" spans="2:15"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</row>
    <row r="260" spans="2:15" ht="27">
      <c r="B260" s="258" t="s">
        <v>40</v>
      </c>
      <c r="C260" s="259"/>
      <c r="D260" s="21" t="s">
        <v>41</v>
      </c>
      <c r="E260" s="264" t="s">
        <v>158</v>
      </c>
      <c r="F260" s="265"/>
      <c r="G260" s="265"/>
      <c r="H260" s="265"/>
      <c r="I260" s="265"/>
      <c r="J260" s="265"/>
      <c r="K260" s="265"/>
      <c r="L260" s="266"/>
    </row>
    <row r="261" spans="2:15" ht="27">
      <c r="B261" s="260"/>
      <c r="C261" s="261"/>
      <c r="D261" s="21" t="s">
        <v>42</v>
      </c>
      <c r="E261" s="252">
        <v>1031</v>
      </c>
      <c r="F261" s="252"/>
      <c r="G261" s="252"/>
      <c r="H261" s="252"/>
      <c r="I261" s="252"/>
      <c r="J261" s="252"/>
      <c r="K261" s="252"/>
      <c r="L261" s="252"/>
    </row>
    <row r="262" spans="2:15" ht="27" customHeight="1">
      <c r="B262" s="260"/>
      <c r="C262" s="261"/>
      <c r="D262" s="21" t="s">
        <v>43</v>
      </c>
      <c r="E262" s="264" t="s">
        <v>158</v>
      </c>
      <c r="F262" s="265"/>
      <c r="G262" s="265"/>
      <c r="H262" s="265"/>
      <c r="I262" s="265"/>
      <c r="J262" s="265"/>
      <c r="K262" s="265"/>
      <c r="L262" s="266"/>
    </row>
    <row r="263" spans="2:15" ht="27">
      <c r="B263" s="262"/>
      <c r="C263" s="263"/>
      <c r="D263" s="21" t="s">
        <v>44</v>
      </c>
      <c r="E263" s="252">
        <v>11001</v>
      </c>
      <c r="F263" s="252"/>
      <c r="G263" s="252"/>
      <c r="H263" s="252"/>
      <c r="I263" s="252"/>
      <c r="J263" s="252"/>
      <c r="K263" s="252"/>
      <c r="L263" s="252"/>
    </row>
    <row r="264" spans="2:15"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</row>
    <row r="265" spans="2:15">
      <c r="B265" s="251" t="s">
        <v>45</v>
      </c>
      <c r="C265" s="251"/>
      <c r="D265" s="251"/>
      <c r="E265" s="252" t="s">
        <v>154</v>
      </c>
      <c r="F265" s="252"/>
      <c r="G265" s="252"/>
      <c r="H265" s="252"/>
      <c r="I265" s="252"/>
      <c r="J265" s="252"/>
      <c r="K265" s="252"/>
      <c r="L265" s="252"/>
    </row>
    <row r="267" spans="2:15" ht="54" customHeight="1">
      <c r="B267" s="253" t="s">
        <v>50</v>
      </c>
      <c r="C267" s="254" t="s">
        <v>1</v>
      </c>
      <c r="D267" s="254"/>
      <c r="E267" s="253" t="s">
        <v>49</v>
      </c>
      <c r="F267" s="253" t="s">
        <v>3</v>
      </c>
      <c r="G267" s="253"/>
      <c r="H267" s="253"/>
      <c r="I267" s="253" t="s">
        <v>47</v>
      </c>
      <c r="J267" s="253" t="s">
        <v>4</v>
      </c>
      <c r="K267" s="253" t="s">
        <v>5</v>
      </c>
      <c r="L267" s="253" t="s">
        <v>6</v>
      </c>
      <c r="M267" s="253" t="s">
        <v>46</v>
      </c>
      <c r="N267" s="253"/>
      <c r="O267" s="253" t="s">
        <v>7</v>
      </c>
    </row>
    <row r="268" spans="2:15" ht="67.5">
      <c r="B268" s="253"/>
      <c r="C268" s="22" t="s">
        <v>8</v>
      </c>
      <c r="D268" s="20" t="s">
        <v>0</v>
      </c>
      <c r="E268" s="253"/>
      <c r="F268" s="20" t="s">
        <v>48</v>
      </c>
      <c r="G268" s="20" t="s">
        <v>9</v>
      </c>
      <c r="H268" s="20" t="s">
        <v>10</v>
      </c>
      <c r="I268" s="253"/>
      <c r="J268" s="253"/>
      <c r="K268" s="253"/>
      <c r="L268" s="253"/>
      <c r="M268" s="20" t="s">
        <v>11</v>
      </c>
      <c r="N268" s="20" t="s">
        <v>12</v>
      </c>
      <c r="O268" s="253"/>
    </row>
    <row r="269" spans="2:15">
      <c r="B269" s="24" t="s">
        <v>13</v>
      </c>
      <c r="C269" s="24" t="s">
        <v>14</v>
      </c>
      <c r="D269" s="24" t="s">
        <v>15</v>
      </c>
      <c r="E269" s="24" t="s">
        <v>16</v>
      </c>
      <c r="F269" s="24" t="s">
        <v>17</v>
      </c>
      <c r="G269" s="24" t="s">
        <v>18</v>
      </c>
      <c r="H269" s="24" t="s">
        <v>19</v>
      </c>
      <c r="I269" s="24" t="s">
        <v>20</v>
      </c>
      <c r="J269" s="24" t="s">
        <v>21</v>
      </c>
      <c r="K269" s="24" t="s">
        <v>22</v>
      </c>
      <c r="L269" s="24" t="s">
        <v>23</v>
      </c>
      <c r="M269" s="24" t="s">
        <v>24</v>
      </c>
      <c r="N269" s="24" t="s">
        <v>25</v>
      </c>
      <c r="O269" s="24" t="s">
        <v>26</v>
      </c>
    </row>
    <row r="270" spans="2:15">
      <c r="B270" s="4">
        <v>1100000</v>
      </c>
      <c r="C270" s="5" t="s">
        <v>76</v>
      </c>
      <c r="D270" s="4" t="s">
        <v>28</v>
      </c>
      <c r="E270" s="198">
        <f>E272</f>
        <v>30412</v>
      </c>
      <c r="F270" s="25"/>
      <c r="G270" s="209">
        <f t="shared" ref="G270:H270" si="39">G272</f>
        <v>-11488</v>
      </c>
      <c r="H270" s="209">
        <f t="shared" si="39"/>
        <v>0</v>
      </c>
      <c r="I270" s="198">
        <f t="shared" ref="I270" si="40">E270+F270+G270+H270</f>
        <v>18924</v>
      </c>
      <c r="J270" s="198">
        <f>J272</f>
        <v>10974.6</v>
      </c>
      <c r="K270" s="198">
        <f t="shared" ref="K270:L270" si="41">K272</f>
        <v>10974.6</v>
      </c>
      <c r="L270" s="198">
        <f t="shared" si="41"/>
        <v>10974.6</v>
      </c>
      <c r="M270" s="10"/>
      <c r="N270" s="10"/>
      <c r="O270" s="10"/>
    </row>
    <row r="271" spans="2:15">
      <c r="B271" s="4">
        <v>1123000</v>
      </c>
      <c r="C271" s="6" t="s">
        <v>92</v>
      </c>
      <c r="D271" s="4" t="s">
        <v>28</v>
      </c>
      <c r="E271" s="198"/>
      <c r="F271" s="10"/>
      <c r="G271" s="10"/>
      <c r="H271" s="10"/>
      <c r="I271" s="198"/>
      <c r="J271" s="10"/>
      <c r="K271" s="10"/>
      <c r="L271" s="10"/>
      <c r="M271" s="10"/>
      <c r="N271" s="10"/>
      <c r="O271" s="10"/>
    </row>
    <row r="272" spans="2:15">
      <c r="B272" s="4">
        <v>1123800</v>
      </c>
      <c r="C272" s="5" t="s">
        <v>100</v>
      </c>
      <c r="D272" s="4">
        <v>423900</v>
      </c>
      <c r="E272" s="198">
        <v>30412</v>
      </c>
      <c r="F272" s="10"/>
      <c r="G272" s="209">
        <f>-10487-1001</f>
        <v>-11488</v>
      </c>
      <c r="H272" s="209"/>
      <c r="I272" s="198">
        <f t="shared" ref="I272" si="42">E272+F272+G272+H272</f>
        <v>18924</v>
      </c>
      <c r="J272" s="198">
        <v>10974.6</v>
      </c>
      <c r="K272" s="198">
        <v>10974.6</v>
      </c>
      <c r="L272" s="198">
        <v>10974.6</v>
      </c>
      <c r="M272" s="10"/>
      <c r="N272" s="10"/>
      <c r="O272" s="10"/>
    </row>
    <row r="273" spans="2:15">
      <c r="B273" s="4">
        <v>1000000</v>
      </c>
      <c r="C273" s="4" t="s">
        <v>214</v>
      </c>
      <c r="D273" s="4"/>
      <c r="E273" s="198">
        <f>E270</f>
        <v>30412</v>
      </c>
      <c r="F273" s="25"/>
      <c r="G273" s="209">
        <f t="shared" ref="G273:H273" si="43">G270</f>
        <v>-11488</v>
      </c>
      <c r="H273" s="209">
        <f t="shared" si="43"/>
        <v>0</v>
      </c>
      <c r="I273" s="198">
        <f>I270</f>
        <v>18924</v>
      </c>
      <c r="J273" s="198">
        <f>J270</f>
        <v>10974.6</v>
      </c>
      <c r="K273" s="198">
        <f>K270</f>
        <v>10974.6</v>
      </c>
      <c r="L273" s="198">
        <f>L270</f>
        <v>10974.6</v>
      </c>
      <c r="M273" s="10"/>
      <c r="N273" s="10"/>
      <c r="O273" s="10"/>
    </row>
    <row r="274" spans="2:15">
      <c r="G274" s="211"/>
    </row>
    <row r="276" spans="2:15">
      <c r="C276" s="161" t="s">
        <v>330</v>
      </c>
      <c r="D276" s="248" t="s">
        <v>70</v>
      </c>
      <c r="E276" s="248"/>
      <c r="F276" s="248"/>
      <c r="G276" s="249" t="s">
        <v>71</v>
      </c>
      <c r="H276" s="249"/>
      <c r="J276" s="250" t="s">
        <v>155</v>
      </c>
      <c r="K276" s="250"/>
      <c r="L276" s="250"/>
    </row>
    <row r="277" spans="2:15">
      <c r="C277" s="8"/>
      <c r="D277" s="8"/>
      <c r="E277" s="1"/>
      <c r="G277" s="249" t="s">
        <v>72</v>
      </c>
      <c r="H277" s="249"/>
      <c r="J277" s="249" t="s">
        <v>73</v>
      </c>
      <c r="K277" s="249"/>
      <c r="L277" s="249"/>
    </row>
    <row r="278" spans="2:15">
      <c r="C278" s="19" t="s">
        <v>74</v>
      </c>
      <c r="D278" s="8"/>
      <c r="E278" s="8"/>
      <c r="F278" s="8"/>
      <c r="G278" s="8"/>
      <c r="H278" s="8"/>
      <c r="I278" s="8"/>
    </row>
    <row r="279" spans="2:15" ht="16.5" customHeight="1">
      <c r="C279" s="8"/>
      <c r="D279" s="248" t="s">
        <v>75</v>
      </c>
      <c r="E279" s="248"/>
      <c r="F279" s="248"/>
      <c r="G279" s="249" t="s">
        <v>71</v>
      </c>
      <c r="H279" s="249"/>
      <c r="I279" s="7"/>
      <c r="J279" s="250" t="s">
        <v>242</v>
      </c>
      <c r="K279" s="250"/>
      <c r="L279" s="250"/>
    </row>
    <row r="280" spans="2:15">
      <c r="C280" s="8"/>
      <c r="D280" s="8"/>
      <c r="E280" s="8"/>
      <c r="F280" s="7"/>
      <c r="G280" s="249" t="s">
        <v>72</v>
      </c>
      <c r="H280" s="249"/>
      <c r="I280" s="7"/>
      <c r="J280" s="249" t="s">
        <v>73</v>
      </c>
      <c r="K280" s="249"/>
      <c r="L280" s="249"/>
    </row>
    <row r="281" spans="2:15">
      <c r="C281" s="8"/>
      <c r="D281" s="8"/>
      <c r="E281" s="8"/>
      <c r="F281" s="7"/>
      <c r="G281" s="127"/>
      <c r="H281" s="127"/>
      <c r="I281" s="7"/>
      <c r="J281" s="127"/>
      <c r="K281" s="127"/>
      <c r="L281" s="127"/>
    </row>
    <row r="282" spans="2:15">
      <c r="C282" s="8"/>
      <c r="D282" s="8"/>
      <c r="E282" s="8"/>
      <c r="F282" s="7"/>
      <c r="G282" s="127"/>
      <c r="H282" s="127"/>
      <c r="I282" s="7"/>
      <c r="J282" s="127"/>
      <c r="K282" s="127"/>
      <c r="L282" s="127"/>
    </row>
    <row r="283" spans="2:15">
      <c r="C283" s="8"/>
      <c r="D283" s="8"/>
      <c r="E283" s="8"/>
      <c r="F283" s="7"/>
      <c r="G283" s="127"/>
      <c r="H283" s="127"/>
      <c r="I283" s="7"/>
      <c r="J283" s="127"/>
      <c r="K283" s="127"/>
      <c r="L283" s="127"/>
    </row>
    <row r="284" spans="2:15">
      <c r="C284" s="8"/>
      <c r="D284" s="8"/>
      <c r="E284" s="8"/>
      <c r="F284" s="7"/>
      <c r="G284" s="127"/>
      <c r="H284" s="127"/>
      <c r="I284" s="7"/>
      <c r="J284" s="127"/>
      <c r="K284" s="127"/>
      <c r="L284" s="127"/>
    </row>
    <row r="285" spans="2:15">
      <c r="C285" s="8"/>
      <c r="D285" s="8"/>
      <c r="E285" s="8"/>
      <c r="F285" s="7"/>
      <c r="G285" s="127"/>
      <c r="H285" s="127"/>
      <c r="I285" s="7"/>
      <c r="J285" s="127"/>
      <c r="K285" s="127"/>
      <c r="L285" s="127"/>
    </row>
    <row r="286" spans="2:15">
      <c r="J286" s="267" t="s">
        <v>128</v>
      </c>
      <c r="K286" s="267"/>
      <c r="L286" s="267"/>
    </row>
    <row r="287" spans="2:15">
      <c r="J287" s="23"/>
      <c r="K287" s="23"/>
      <c r="L287" s="23"/>
    </row>
    <row r="288" spans="2:15">
      <c r="B288" s="268" t="s">
        <v>126</v>
      </c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</row>
    <row r="289" spans="2:14">
      <c r="B289" s="268" t="s">
        <v>127</v>
      </c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</row>
    <row r="290" spans="2:14">
      <c r="B290" s="268" t="s">
        <v>329</v>
      </c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</row>
    <row r="291" spans="2:14">
      <c r="N291" s="12"/>
    </row>
    <row r="292" spans="2:14" ht="16.5" customHeight="1">
      <c r="B292" s="251" t="s">
        <v>29</v>
      </c>
      <c r="C292" s="251"/>
      <c r="D292" s="21" t="s">
        <v>30</v>
      </c>
      <c r="E292" s="252" t="s">
        <v>150</v>
      </c>
      <c r="F292" s="252"/>
      <c r="G292" s="252"/>
      <c r="H292" s="252"/>
      <c r="I292" s="252"/>
      <c r="J292" s="252"/>
      <c r="K292" s="252"/>
      <c r="L292" s="252"/>
    </row>
    <row r="293" spans="2:14">
      <c r="B293" s="251"/>
      <c r="C293" s="251"/>
      <c r="D293" s="21" t="s">
        <v>31</v>
      </c>
      <c r="E293" s="252">
        <v>104021</v>
      </c>
      <c r="F293" s="252"/>
      <c r="G293" s="252"/>
      <c r="H293" s="252"/>
      <c r="I293" s="252"/>
      <c r="J293" s="252"/>
      <c r="K293" s="252"/>
      <c r="L293" s="252"/>
    </row>
    <row r="294" spans="2:14"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</row>
    <row r="295" spans="2:14" ht="16.5" customHeight="1">
      <c r="B295" s="251" t="s">
        <v>32</v>
      </c>
      <c r="C295" s="251"/>
      <c r="D295" s="21" t="s">
        <v>30</v>
      </c>
      <c r="E295" s="252" t="s">
        <v>150</v>
      </c>
      <c r="F295" s="252"/>
      <c r="G295" s="252"/>
      <c r="H295" s="252"/>
      <c r="I295" s="252"/>
      <c r="J295" s="252"/>
      <c r="K295" s="252"/>
      <c r="L295" s="252"/>
    </row>
    <row r="296" spans="2:14">
      <c r="B296" s="251"/>
      <c r="C296" s="251"/>
      <c r="D296" s="21" t="s">
        <v>31</v>
      </c>
      <c r="E296" s="252">
        <v>104021</v>
      </c>
      <c r="F296" s="252"/>
      <c r="G296" s="252"/>
      <c r="H296" s="252"/>
      <c r="I296" s="252"/>
      <c r="J296" s="252"/>
      <c r="K296" s="252"/>
      <c r="L296" s="252"/>
    </row>
    <row r="297" spans="2:14"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</row>
    <row r="298" spans="2:14" ht="16.5" customHeight="1">
      <c r="B298" s="251" t="s">
        <v>33</v>
      </c>
      <c r="C298" s="251"/>
      <c r="D298" s="251"/>
      <c r="E298" s="252" t="s">
        <v>150</v>
      </c>
      <c r="F298" s="252"/>
      <c r="G298" s="252"/>
      <c r="H298" s="252"/>
      <c r="I298" s="252"/>
      <c r="J298" s="252"/>
      <c r="K298" s="252"/>
      <c r="L298" s="252"/>
    </row>
    <row r="299" spans="2:14"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</row>
    <row r="300" spans="2:14" ht="16.5" customHeight="1">
      <c r="B300" s="251" t="s">
        <v>34</v>
      </c>
      <c r="C300" s="251"/>
      <c r="D300" s="251"/>
      <c r="E300" s="252">
        <v>1006</v>
      </c>
      <c r="F300" s="252"/>
      <c r="G300" s="252"/>
      <c r="H300" s="252"/>
      <c r="I300" s="252"/>
      <c r="J300" s="252"/>
      <c r="K300" s="252"/>
      <c r="L300" s="252"/>
    </row>
    <row r="301" spans="2:14"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</row>
    <row r="302" spans="2:14" ht="16.5" customHeight="1">
      <c r="B302" s="251" t="s">
        <v>35</v>
      </c>
      <c r="C302" s="251"/>
      <c r="D302" s="251"/>
      <c r="E302" s="252">
        <v>1</v>
      </c>
      <c r="F302" s="252"/>
      <c r="G302" s="252"/>
      <c r="H302" s="252"/>
      <c r="I302" s="252"/>
      <c r="J302" s="252"/>
      <c r="K302" s="252"/>
      <c r="L302" s="252"/>
    </row>
    <row r="303" spans="2:14"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</row>
    <row r="304" spans="2:14" ht="16.5" customHeight="1">
      <c r="B304" s="256" t="s">
        <v>36</v>
      </c>
      <c r="C304" s="256"/>
      <c r="D304" s="21" t="s">
        <v>37</v>
      </c>
      <c r="E304" s="269" t="s">
        <v>148</v>
      </c>
      <c r="F304" s="269"/>
      <c r="G304" s="269"/>
      <c r="H304" s="269"/>
      <c r="I304" s="269"/>
      <c r="J304" s="269"/>
      <c r="K304" s="269"/>
      <c r="L304" s="269"/>
    </row>
    <row r="305" spans="2:15">
      <c r="B305" s="256"/>
      <c r="C305" s="256"/>
      <c r="D305" s="21" t="s">
        <v>38</v>
      </c>
      <c r="E305" s="269" t="s">
        <v>148</v>
      </c>
      <c r="F305" s="269"/>
      <c r="G305" s="269"/>
      <c r="H305" s="269"/>
      <c r="I305" s="269"/>
      <c r="J305" s="269"/>
      <c r="K305" s="269"/>
      <c r="L305" s="269"/>
    </row>
    <row r="306" spans="2:15">
      <c r="B306" s="256"/>
      <c r="C306" s="256"/>
      <c r="D306" s="21" t="s">
        <v>39</v>
      </c>
      <c r="E306" s="269" t="s">
        <v>149</v>
      </c>
      <c r="F306" s="269"/>
      <c r="G306" s="269"/>
      <c r="H306" s="269"/>
      <c r="I306" s="269"/>
      <c r="J306" s="269"/>
      <c r="K306" s="269"/>
      <c r="L306" s="269"/>
    </row>
    <row r="307" spans="2:15"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</row>
    <row r="308" spans="2:15" ht="27" customHeight="1">
      <c r="B308" s="258" t="s">
        <v>40</v>
      </c>
      <c r="C308" s="259"/>
      <c r="D308" s="21" t="s">
        <v>41</v>
      </c>
      <c r="E308" s="264" t="s">
        <v>151</v>
      </c>
      <c r="F308" s="265"/>
      <c r="G308" s="265"/>
      <c r="H308" s="265"/>
      <c r="I308" s="265"/>
      <c r="J308" s="265"/>
      <c r="K308" s="265"/>
      <c r="L308" s="266"/>
    </row>
    <row r="309" spans="2:15" ht="27">
      <c r="B309" s="260"/>
      <c r="C309" s="261"/>
      <c r="D309" s="21" t="s">
        <v>42</v>
      </c>
      <c r="E309" s="252">
        <v>1108</v>
      </c>
      <c r="F309" s="252"/>
      <c r="G309" s="252"/>
      <c r="H309" s="252"/>
      <c r="I309" s="252"/>
      <c r="J309" s="252"/>
      <c r="K309" s="252"/>
      <c r="L309" s="252"/>
    </row>
    <row r="310" spans="2:15" ht="27" customHeight="1">
      <c r="B310" s="260"/>
      <c r="C310" s="261"/>
      <c r="D310" s="21" t="s">
        <v>43</v>
      </c>
      <c r="E310" s="264" t="s">
        <v>218</v>
      </c>
      <c r="F310" s="265"/>
      <c r="G310" s="265"/>
      <c r="H310" s="265"/>
      <c r="I310" s="265"/>
      <c r="J310" s="265"/>
      <c r="K310" s="265"/>
      <c r="L310" s="266"/>
    </row>
    <row r="311" spans="2:15" ht="27">
      <c r="B311" s="262"/>
      <c r="C311" s="263"/>
      <c r="D311" s="21" t="s">
        <v>44</v>
      </c>
      <c r="E311" s="252">
        <v>11002</v>
      </c>
      <c r="F311" s="252"/>
      <c r="G311" s="252"/>
      <c r="H311" s="252"/>
      <c r="I311" s="252"/>
      <c r="J311" s="252"/>
      <c r="K311" s="252"/>
      <c r="L311" s="252"/>
    </row>
    <row r="312" spans="2:15"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</row>
    <row r="313" spans="2:15" ht="16.5" customHeight="1">
      <c r="B313" s="251" t="s">
        <v>45</v>
      </c>
      <c r="C313" s="251"/>
      <c r="D313" s="251"/>
      <c r="E313" s="252" t="s">
        <v>154</v>
      </c>
      <c r="F313" s="252"/>
      <c r="G313" s="252"/>
      <c r="H313" s="252"/>
      <c r="I313" s="252"/>
      <c r="J313" s="252"/>
      <c r="K313" s="252"/>
      <c r="L313" s="252"/>
    </row>
    <row r="315" spans="2:15" ht="52.5" customHeight="1">
      <c r="B315" s="253" t="s">
        <v>50</v>
      </c>
      <c r="C315" s="254" t="s">
        <v>1</v>
      </c>
      <c r="D315" s="254"/>
      <c r="E315" s="253" t="s">
        <v>49</v>
      </c>
      <c r="F315" s="253" t="s">
        <v>3</v>
      </c>
      <c r="G315" s="253"/>
      <c r="H315" s="253"/>
      <c r="I315" s="253" t="s">
        <v>47</v>
      </c>
      <c r="J315" s="253" t="s">
        <v>4</v>
      </c>
      <c r="K315" s="253" t="s">
        <v>5</v>
      </c>
      <c r="L315" s="253" t="s">
        <v>6</v>
      </c>
      <c r="M315" s="253" t="s">
        <v>46</v>
      </c>
      <c r="N315" s="253"/>
      <c r="O315" s="253" t="s">
        <v>7</v>
      </c>
    </row>
    <row r="316" spans="2:15" ht="67.5">
      <c r="B316" s="253"/>
      <c r="C316" s="22" t="s">
        <v>8</v>
      </c>
      <c r="D316" s="20" t="s">
        <v>0</v>
      </c>
      <c r="E316" s="253"/>
      <c r="F316" s="20" t="s">
        <v>48</v>
      </c>
      <c r="G316" s="20" t="s">
        <v>9</v>
      </c>
      <c r="H316" s="20" t="s">
        <v>10</v>
      </c>
      <c r="I316" s="253"/>
      <c r="J316" s="253"/>
      <c r="K316" s="253"/>
      <c r="L316" s="253"/>
      <c r="M316" s="20" t="s">
        <v>11</v>
      </c>
      <c r="N316" s="20" t="s">
        <v>12</v>
      </c>
      <c r="O316" s="253"/>
    </row>
    <row r="317" spans="2:15">
      <c r="B317" s="24" t="s">
        <v>13</v>
      </c>
      <c r="C317" s="24" t="s">
        <v>14</v>
      </c>
      <c r="D317" s="24" t="s">
        <v>15</v>
      </c>
      <c r="E317" s="24" t="s">
        <v>16</v>
      </c>
      <c r="F317" s="24" t="s">
        <v>17</v>
      </c>
      <c r="G317" s="24" t="s">
        <v>18</v>
      </c>
      <c r="H317" s="24" t="s">
        <v>19</v>
      </c>
      <c r="I317" s="24" t="s">
        <v>20</v>
      </c>
      <c r="J317" s="24" t="s">
        <v>21</v>
      </c>
      <c r="K317" s="24" t="s">
        <v>22</v>
      </c>
      <c r="L317" s="24" t="s">
        <v>23</v>
      </c>
      <c r="M317" s="24" t="s">
        <v>24</v>
      </c>
      <c r="N317" s="24" t="s">
        <v>25</v>
      </c>
      <c r="O317" s="24" t="s">
        <v>26</v>
      </c>
    </row>
    <row r="318" spans="2:15">
      <c r="B318" s="4">
        <v>1100000</v>
      </c>
      <c r="C318" s="5" t="s">
        <v>76</v>
      </c>
      <c r="D318" s="4" t="s">
        <v>28</v>
      </c>
      <c r="E318" s="198">
        <f>E319+E321</f>
        <v>268512.5</v>
      </c>
      <c r="F318" s="25"/>
      <c r="G318" s="209">
        <f>G319+G321</f>
        <v>-6998.9</v>
      </c>
      <c r="H318" s="209">
        <f>H319+H321</f>
        <v>5100</v>
      </c>
      <c r="I318" s="198">
        <f>E318+F318+G318+H318</f>
        <v>266613.59999999998</v>
      </c>
      <c r="J318" s="198">
        <f>J319+J321</f>
        <v>167138.07999999999</v>
      </c>
      <c r="K318" s="198">
        <f t="shared" ref="K318:L318" si="44">K319+K321</f>
        <v>167138.07999999999</v>
      </c>
      <c r="L318" s="198">
        <f t="shared" si="44"/>
        <v>167138.07999999999</v>
      </c>
      <c r="M318" s="10"/>
      <c r="N318" s="10"/>
      <c r="O318" s="10"/>
    </row>
    <row r="319" spans="2:15">
      <c r="B319" s="4">
        <v>1121000</v>
      </c>
      <c r="C319" s="6" t="s">
        <v>54</v>
      </c>
      <c r="D319" s="4"/>
      <c r="E319" s="198">
        <f>E320</f>
        <v>36461.599999999999</v>
      </c>
      <c r="F319" s="198">
        <f t="shared" ref="F319:H319" si="45">F320</f>
        <v>0</v>
      </c>
      <c r="G319" s="198">
        <f t="shared" si="45"/>
        <v>0</v>
      </c>
      <c r="H319" s="209">
        <f t="shared" si="45"/>
        <v>-19300</v>
      </c>
      <c r="I319" s="198">
        <f t="shared" ref="I319" si="46">E319+F319+G319+H319</f>
        <v>17161.599999999999</v>
      </c>
      <c r="J319" s="198">
        <f>J320</f>
        <v>8559.08</v>
      </c>
      <c r="K319" s="198">
        <f>K320</f>
        <v>8559.08</v>
      </c>
      <c r="L319" s="198">
        <f>L320</f>
        <v>8559.08</v>
      </c>
      <c r="M319" s="10"/>
      <c r="N319" s="10"/>
      <c r="O319" s="10"/>
    </row>
    <row r="320" spans="2:15">
      <c r="B320" s="4">
        <v>1121100</v>
      </c>
      <c r="C320" s="5" t="s">
        <v>82</v>
      </c>
      <c r="D320" s="4">
        <v>421100</v>
      </c>
      <c r="E320" s="198">
        <v>36461.599999999999</v>
      </c>
      <c r="F320" s="10"/>
      <c r="H320" s="209">
        <f>-19000-300</f>
        <v>-19300</v>
      </c>
      <c r="I320" s="198">
        <f>E320+F320+H320</f>
        <v>17161.599999999999</v>
      </c>
      <c r="J320" s="198">
        <v>8559.08</v>
      </c>
      <c r="K320" s="198">
        <v>8559.08</v>
      </c>
      <c r="L320" s="198">
        <v>8559.08</v>
      </c>
      <c r="M320" s="10"/>
      <c r="N320" s="10"/>
      <c r="O320" s="10"/>
    </row>
    <row r="321" spans="2:15">
      <c r="B321" s="4">
        <v>1123000</v>
      </c>
      <c r="C321" s="6" t="s">
        <v>92</v>
      </c>
      <c r="D321" s="4" t="s">
        <v>28</v>
      </c>
      <c r="E321" s="198">
        <f>E322+E323</f>
        <v>232050.9</v>
      </c>
      <c r="F321" s="198">
        <f t="shared" ref="F321:H321" si="47">F322+F323</f>
        <v>0</v>
      </c>
      <c r="G321" s="209">
        <f t="shared" si="47"/>
        <v>-6998.9</v>
      </c>
      <c r="H321" s="231">
        <f t="shared" si="47"/>
        <v>24400</v>
      </c>
      <c r="I321" s="198">
        <f t="shared" ref="I321:I324" si="48">E321+F321+G321+H321</f>
        <v>249452</v>
      </c>
      <c r="J321" s="198">
        <f>J322+J323</f>
        <v>158579</v>
      </c>
      <c r="K321" s="198">
        <f>K322+K323</f>
        <v>158579</v>
      </c>
      <c r="L321" s="198">
        <f>L322+L323</f>
        <v>158579</v>
      </c>
      <c r="M321" s="10"/>
      <c r="N321" s="10"/>
      <c r="O321" s="10"/>
    </row>
    <row r="322" spans="2:15">
      <c r="B322" s="4">
        <v>1123200</v>
      </c>
      <c r="C322" s="5" t="s">
        <v>94</v>
      </c>
      <c r="D322" s="4">
        <v>423200</v>
      </c>
      <c r="E322" s="198">
        <v>231798.9</v>
      </c>
      <c r="F322" s="10"/>
      <c r="G322" s="209">
        <v>-6998.9</v>
      </c>
      <c r="H322" s="209">
        <f>19000+3000+2400</f>
        <v>24400</v>
      </c>
      <c r="I322" s="198">
        <f t="shared" si="48"/>
        <v>249200</v>
      </c>
      <c r="J322" s="198">
        <v>158530</v>
      </c>
      <c r="K322" s="198">
        <v>158530</v>
      </c>
      <c r="L322" s="198">
        <v>158530</v>
      </c>
      <c r="M322" s="10"/>
      <c r="N322" s="10"/>
      <c r="O322" s="10"/>
    </row>
    <row r="323" spans="2:15">
      <c r="B323" s="4">
        <v>1123400</v>
      </c>
      <c r="C323" s="5" t="s">
        <v>96</v>
      </c>
      <c r="D323" s="4">
        <v>423400</v>
      </c>
      <c r="E323" s="198">
        <v>252</v>
      </c>
      <c r="F323" s="10"/>
      <c r="G323" s="10"/>
      <c r="H323" s="198"/>
      <c r="I323" s="198">
        <f t="shared" si="48"/>
        <v>252</v>
      </c>
      <c r="J323" s="198">
        <v>49</v>
      </c>
      <c r="K323" s="198">
        <v>49</v>
      </c>
      <c r="L323" s="198">
        <v>49</v>
      </c>
      <c r="M323" s="10"/>
      <c r="N323" s="10"/>
      <c r="O323" s="10"/>
    </row>
    <row r="324" spans="2:15">
      <c r="B324" s="4">
        <v>1000000</v>
      </c>
      <c r="C324" s="4" t="s">
        <v>215</v>
      </c>
      <c r="D324" s="4"/>
      <c r="E324" s="198">
        <f>E318</f>
        <v>268512.5</v>
      </c>
      <c r="F324" s="25"/>
      <c r="G324" s="209">
        <f t="shared" ref="G324:H324" si="49">G318</f>
        <v>-6998.9</v>
      </c>
      <c r="H324" s="209">
        <f t="shared" si="49"/>
        <v>5100</v>
      </c>
      <c r="I324" s="198">
        <f t="shared" si="48"/>
        <v>266613.59999999998</v>
      </c>
      <c r="J324" s="198">
        <f>J318</f>
        <v>167138.07999999999</v>
      </c>
      <c r="K324" s="198">
        <f>K318</f>
        <v>167138.07999999999</v>
      </c>
      <c r="L324" s="198">
        <f>L318</f>
        <v>167138.07999999999</v>
      </c>
      <c r="M324" s="10"/>
      <c r="N324" s="10"/>
      <c r="O324" s="10"/>
    </row>
    <row r="325" spans="2:15" s="159" customFormat="1">
      <c r="B325" s="56"/>
      <c r="C325" s="56"/>
      <c r="D325" s="56"/>
      <c r="E325" s="227"/>
      <c r="F325" s="57"/>
      <c r="G325" s="232"/>
      <c r="H325" s="232"/>
      <c r="I325" s="227"/>
      <c r="J325" s="227"/>
      <c r="K325" s="227"/>
      <c r="L325" s="227"/>
      <c r="M325" s="58"/>
      <c r="N325" s="58"/>
      <c r="O325" s="58"/>
    </row>
    <row r="326" spans="2:15">
      <c r="G326" s="55"/>
    </row>
    <row r="327" spans="2:15" ht="16.5" customHeight="1">
      <c r="C327" s="161" t="s">
        <v>330</v>
      </c>
      <c r="D327" s="248" t="s">
        <v>70</v>
      </c>
      <c r="E327" s="248"/>
      <c r="F327" s="248"/>
      <c r="G327" s="249" t="s">
        <v>71</v>
      </c>
      <c r="H327" s="249"/>
      <c r="I327" s="211"/>
      <c r="J327" s="250" t="s">
        <v>155</v>
      </c>
      <c r="K327" s="250"/>
      <c r="L327" s="250"/>
    </row>
    <row r="328" spans="2:15" ht="16.5" customHeight="1">
      <c r="C328" s="8"/>
      <c r="D328" s="8"/>
      <c r="E328" s="1"/>
      <c r="G328" s="249" t="s">
        <v>72</v>
      </c>
      <c r="H328" s="249"/>
      <c r="J328" s="249" t="s">
        <v>73</v>
      </c>
      <c r="K328" s="249"/>
      <c r="L328" s="249"/>
    </row>
    <row r="329" spans="2:15">
      <c r="C329" s="19" t="s">
        <v>74</v>
      </c>
      <c r="D329" s="8"/>
      <c r="E329" s="8"/>
      <c r="F329" s="8"/>
      <c r="G329" s="8"/>
      <c r="H329" s="8"/>
      <c r="I329" s="8"/>
    </row>
    <row r="330" spans="2:15" ht="16.5" customHeight="1">
      <c r="C330" s="8"/>
      <c r="D330" s="248" t="s">
        <v>75</v>
      </c>
      <c r="E330" s="248"/>
      <c r="F330" s="248"/>
      <c r="G330" s="249" t="s">
        <v>71</v>
      </c>
      <c r="H330" s="249"/>
      <c r="I330" s="7"/>
      <c r="J330" s="250" t="s">
        <v>242</v>
      </c>
      <c r="K330" s="250"/>
      <c r="L330" s="250"/>
    </row>
    <row r="331" spans="2:15" ht="16.5" customHeight="1">
      <c r="C331" s="8"/>
      <c r="D331" s="8"/>
      <c r="E331" s="8"/>
      <c r="F331" s="7"/>
      <c r="G331" s="249" t="s">
        <v>72</v>
      </c>
      <c r="H331" s="249"/>
      <c r="I331" s="7"/>
      <c r="J331" s="249" t="s">
        <v>73</v>
      </c>
      <c r="K331" s="249"/>
      <c r="L331" s="249"/>
    </row>
    <row r="337" spans="2:14">
      <c r="J337" s="267" t="s">
        <v>128</v>
      </c>
      <c r="K337" s="267"/>
      <c r="L337" s="267"/>
    </row>
    <row r="338" spans="2:14">
      <c r="J338" s="23"/>
      <c r="K338" s="23"/>
      <c r="L338" s="23"/>
    </row>
    <row r="339" spans="2:14">
      <c r="B339" s="268" t="s">
        <v>126</v>
      </c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</row>
    <row r="340" spans="2:14">
      <c r="B340" s="268" t="s">
        <v>127</v>
      </c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</row>
    <row r="341" spans="2:14">
      <c r="B341" s="268" t="s">
        <v>329</v>
      </c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</row>
    <row r="342" spans="2:14">
      <c r="N342" s="12"/>
    </row>
    <row r="343" spans="2:14">
      <c r="B343" s="251" t="s">
        <v>29</v>
      </c>
      <c r="C343" s="251"/>
      <c r="D343" s="21" t="s">
        <v>30</v>
      </c>
      <c r="E343" s="252" t="s">
        <v>150</v>
      </c>
      <c r="F343" s="252"/>
      <c r="G343" s="252"/>
      <c r="H343" s="252"/>
      <c r="I343" s="252"/>
      <c r="J343" s="252"/>
      <c r="K343" s="252"/>
      <c r="L343" s="252"/>
    </row>
    <row r="344" spans="2:14">
      <c r="B344" s="251"/>
      <c r="C344" s="251"/>
      <c r="D344" s="21" t="s">
        <v>31</v>
      </c>
      <c r="E344" s="252">
        <v>104021</v>
      </c>
      <c r="F344" s="252"/>
      <c r="G344" s="252"/>
      <c r="H344" s="252"/>
      <c r="I344" s="252"/>
      <c r="J344" s="252"/>
      <c r="K344" s="252"/>
      <c r="L344" s="252"/>
    </row>
    <row r="345" spans="2:14"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</row>
    <row r="346" spans="2:14">
      <c r="B346" s="251" t="s">
        <v>32</v>
      </c>
      <c r="C346" s="251"/>
      <c r="D346" s="21" t="s">
        <v>30</v>
      </c>
      <c r="E346" s="252" t="s">
        <v>150</v>
      </c>
      <c r="F346" s="252"/>
      <c r="G346" s="252"/>
      <c r="H346" s="252"/>
      <c r="I346" s="252"/>
      <c r="J346" s="252"/>
      <c r="K346" s="252"/>
      <c r="L346" s="252"/>
    </row>
    <row r="347" spans="2:14">
      <c r="B347" s="251"/>
      <c r="C347" s="251"/>
      <c r="D347" s="21" t="s">
        <v>31</v>
      </c>
      <c r="E347" s="252">
        <v>104021</v>
      </c>
      <c r="F347" s="252"/>
      <c r="G347" s="252"/>
      <c r="H347" s="252"/>
      <c r="I347" s="252"/>
      <c r="J347" s="252"/>
      <c r="K347" s="252"/>
      <c r="L347" s="252"/>
    </row>
    <row r="348" spans="2:14"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</row>
    <row r="349" spans="2:14">
      <c r="B349" s="251" t="s">
        <v>33</v>
      </c>
      <c r="C349" s="251"/>
      <c r="D349" s="251"/>
      <c r="E349" s="252" t="s">
        <v>150</v>
      </c>
      <c r="F349" s="252"/>
      <c r="G349" s="252"/>
      <c r="H349" s="252"/>
      <c r="I349" s="252"/>
      <c r="J349" s="252"/>
      <c r="K349" s="252"/>
      <c r="L349" s="252"/>
    </row>
    <row r="350" spans="2:14"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</row>
    <row r="351" spans="2:14">
      <c r="B351" s="251" t="s">
        <v>34</v>
      </c>
      <c r="C351" s="251"/>
      <c r="D351" s="251"/>
      <c r="E351" s="252">
        <v>1006</v>
      </c>
      <c r="F351" s="252"/>
      <c r="G351" s="252"/>
      <c r="H351" s="252"/>
      <c r="I351" s="252"/>
      <c r="J351" s="252"/>
      <c r="K351" s="252"/>
      <c r="L351" s="252"/>
    </row>
    <row r="352" spans="2:14"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</row>
    <row r="353" spans="2:15">
      <c r="B353" s="251" t="s">
        <v>35</v>
      </c>
      <c r="C353" s="251"/>
      <c r="D353" s="251"/>
      <c r="E353" s="252">
        <v>1</v>
      </c>
      <c r="F353" s="252"/>
      <c r="G353" s="252"/>
      <c r="H353" s="252"/>
      <c r="I353" s="252"/>
      <c r="J353" s="252"/>
      <c r="K353" s="252"/>
      <c r="L353" s="252"/>
    </row>
    <row r="354" spans="2:15"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</row>
    <row r="355" spans="2:15">
      <c r="B355" s="256" t="s">
        <v>36</v>
      </c>
      <c r="C355" s="256"/>
      <c r="D355" s="21" t="s">
        <v>37</v>
      </c>
      <c r="E355" s="269" t="s">
        <v>148</v>
      </c>
      <c r="F355" s="269"/>
      <c r="G355" s="269"/>
      <c r="H355" s="269"/>
      <c r="I355" s="269"/>
      <c r="J355" s="269"/>
      <c r="K355" s="269"/>
      <c r="L355" s="269"/>
    </row>
    <row r="356" spans="2:15">
      <c r="B356" s="256"/>
      <c r="C356" s="256"/>
      <c r="D356" s="21" t="s">
        <v>38</v>
      </c>
      <c r="E356" s="269" t="s">
        <v>148</v>
      </c>
      <c r="F356" s="269"/>
      <c r="G356" s="269"/>
      <c r="H356" s="269"/>
      <c r="I356" s="269"/>
      <c r="J356" s="269"/>
      <c r="K356" s="269"/>
      <c r="L356" s="269"/>
    </row>
    <row r="357" spans="2:15">
      <c r="B357" s="256"/>
      <c r="C357" s="256"/>
      <c r="D357" s="21" t="s">
        <v>39</v>
      </c>
      <c r="E357" s="257" t="s">
        <v>159</v>
      </c>
      <c r="F357" s="257"/>
      <c r="G357" s="257"/>
      <c r="H357" s="257"/>
      <c r="I357" s="257"/>
      <c r="J357" s="257"/>
      <c r="K357" s="257"/>
      <c r="L357" s="257"/>
    </row>
    <row r="358" spans="2:15"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</row>
    <row r="359" spans="2:15" ht="27" customHeight="1">
      <c r="B359" s="258" t="s">
        <v>40</v>
      </c>
      <c r="C359" s="259"/>
      <c r="D359" s="21" t="s">
        <v>41</v>
      </c>
      <c r="E359" s="264" t="s">
        <v>151</v>
      </c>
      <c r="F359" s="265"/>
      <c r="G359" s="265"/>
      <c r="H359" s="265"/>
      <c r="I359" s="265"/>
      <c r="J359" s="265"/>
      <c r="K359" s="265"/>
      <c r="L359" s="266"/>
    </row>
    <row r="360" spans="2:15" ht="27">
      <c r="B360" s="260"/>
      <c r="C360" s="261"/>
      <c r="D360" s="21" t="s">
        <v>42</v>
      </c>
      <c r="E360" s="252">
        <v>1108</v>
      </c>
      <c r="F360" s="252"/>
      <c r="G360" s="252"/>
      <c r="H360" s="252"/>
      <c r="I360" s="252"/>
      <c r="J360" s="252"/>
      <c r="K360" s="252"/>
      <c r="L360" s="252"/>
    </row>
    <row r="361" spans="2:15" ht="27">
      <c r="B361" s="260"/>
      <c r="C361" s="261"/>
      <c r="D361" s="21" t="s">
        <v>43</v>
      </c>
      <c r="E361" s="264" t="s">
        <v>160</v>
      </c>
      <c r="F361" s="265"/>
      <c r="G361" s="265"/>
      <c r="H361" s="265"/>
      <c r="I361" s="265"/>
      <c r="J361" s="265"/>
      <c r="K361" s="265"/>
      <c r="L361" s="266"/>
    </row>
    <row r="362" spans="2:15" ht="27">
      <c r="B362" s="262"/>
      <c r="C362" s="263"/>
      <c r="D362" s="21" t="s">
        <v>44</v>
      </c>
      <c r="E362" s="252">
        <v>11003</v>
      </c>
      <c r="F362" s="252"/>
      <c r="G362" s="252"/>
      <c r="H362" s="252"/>
      <c r="I362" s="252"/>
      <c r="J362" s="252"/>
      <c r="K362" s="252"/>
      <c r="L362" s="252"/>
    </row>
    <row r="363" spans="2:15"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</row>
    <row r="364" spans="2:15">
      <c r="B364" s="251" t="s">
        <v>45</v>
      </c>
      <c r="C364" s="251"/>
      <c r="D364" s="251"/>
      <c r="E364" s="252" t="s">
        <v>154</v>
      </c>
      <c r="F364" s="252"/>
      <c r="G364" s="252"/>
      <c r="H364" s="252"/>
      <c r="I364" s="252"/>
      <c r="J364" s="252"/>
      <c r="K364" s="252"/>
      <c r="L364" s="252"/>
    </row>
    <row r="366" spans="2:15" ht="39.75" customHeight="1">
      <c r="B366" s="253" t="s">
        <v>50</v>
      </c>
      <c r="C366" s="254" t="s">
        <v>1</v>
      </c>
      <c r="D366" s="254"/>
      <c r="E366" s="253" t="s">
        <v>49</v>
      </c>
      <c r="F366" s="253" t="s">
        <v>3</v>
      </c>
      <c r="G366" s="253"/>
      <c r="H366" s="253"/>
      <c r="I366" s="253" t="s">
        <v>47</v>
      </c>
      <c r="J366" s="253" t="s">
        <v>4</v>
      </c>
      <c r="K366" s="253" t="s">
        <v>5</v>
      </c>
      <c r="L366" s="253" t="s">
        <v>6</v>
      </c>
      <c r="M366" s="253" t="s">
        <v>46</v>
      </c>
      <c r="N366" s="253"/>
      <c r="O366" s="253" t="s">
        <v>7</v>
      </c>
    </row>
    <row r="367" spans="2:15" ht="67.5">
      <c r="B367" s="253"/>
      <c r="C367" s="22" t="s">
        <v>8</v>
      </c>
      <c r="D367" s="20" t="s">
        <v>0</v>
      </c>
      <c r="E367" s="253"/>
      <c r="F367" s="20" t="s">
        <v>48</v>
      </c>
      <c r="G367" s="20" t="s">
        <v>9</v>
      </c>
      <c r="H367" s="20" t="s">
        <v>10</v>
      </c>
      <c r="I367" s="253"/>
      <c r="J367" s="253"/>
      <c r="K367" s="253"/>
      <c r="L367" s="253"/>
      <c r="M367" s="20" t="s">
        <v>11</v>
      </c>
      <c r="N367" s="20" t="s">
        <v>12</v>
      </c>
      <c r="O367" s="253"/>
    </row>
    <row r="368" spans="2:15">
      <c r="B368" s="24" t="s">
        <v>13</v>
      </c>
      <c r="C368" s="24" t="s">
        <v>14</v>
      </c>
      <c r="D368" s="24" t="s">
        <v>15</v>
      </c>
      <c r="E368" s="24" t="s">
        <v>16</v>
      </c>
      <c r="F368" s="24" t="s">
        <v>17</v>
      </c>
      <c r="G368" s="24" t="s">
        <v>18</v>
      </c>
      <c r="H368" s="24" t="s">
        <v>19</v>
      </c>
      <c r="I368" s="24" t="s">
        <v>20</v>
      </c>
      <c r="J368" s="24" t="s">
        <v>21</v>
      </c>
      <c r="K368" s="24" t="s">
        <v>22</v>
      </c>
      <c r="L368" s="24" t="s">
        <v>23</v>
      </c>
      <c r="M368" s="24" t="s">
        <v>24</v>
      </c>
      <c r="N368" s="24" t="s">
        <v>25</v>
      </c>
      <c r="O368" s="24" t="s">
        <v>26</v>
      </c>
    </row>
    <row r="369" spans="2:15">
      <c r="B369" s="4">
        <v>1100000</v>
      </c>
      <c r="C369" s="5" t="s">
        <v>76</v>
      </c>
      <c r="D369" s="4" t="s">
        <v>28</v>
      </c>
      <c r="E369" s="198">
        <f>E371</f>
        <v>85051.9</v>
      </c>
      <c r="F369" s="25">
        <f t="shared" ref="F369:H369" si="50">F371</f>
        <v>0</v>
      </c>
      <c r="G369" s="25">
        <f t="shared" si="50"/>
        <v>49000</v>
      </c>
      <c r="H369" s="25">
        <f t="shared" si="50"/>
        <v>2000</v>
      </c>
      <c r="I369" s="198">
        <f t="shared" ref="I369" si="51">E369+F369+G369+H369</f>
        <v>136051.9</v>
      </c>
      <c r="J369" s="198">
        <f>J371</f>
        <v>86809.5</v>
      </c>
      <c r="K369" s="198">
        <f t="shared" ref="K369:L369" si="52">K371</f>
        <v>86809.5</v>
      </c>
      <c r="L369" s="198">
        <f t="shared" si="52"/>
        <v>86809.5</v>
      </c>
      <c r="M369" s="10"/>
      <c r="N369" s="10"/>
      <c r="O369" s="10"/>
    </row>
    <row r="370" spans="2:15">
      <c r="B370" s="4">
        <v>1123000</v>
      </c>
      <c r="C370" s="6" t="s">
        <v>92</v>
      </c>
      <c r="D370" s="4" t="s">
        <v>28</v>
      </c>
      <c r="E370" s="198"/>
      <c r="F370" s="10"/>
      <c r="G370" s="10"/>
      <c r="H370" s="10"/>
      <c r="I370" s="198"/>
      <c r="J370" s="198"/>
      <c r="K370" s="198"/>
      <c r="L370" s="198"/>
      <c r="M370" s="10"/>
      <c r="N370" s="10"/>
      <c r="O370" s="10"/>
    </row>
    <row r="371" spans="2:15">
      <c r="B371" s="4">
        <v>1123800</v>
      </c>
      <c r="C371" s="5" t="s">
        <v>100</v>
      </c>
      <c r="D371" s="4">
        <v>423900</v>
      </c>
      <c r="E371" s="198">
        <v>85051.9</v>
      </c>
      <c r="F371" s="10"/>
      <c r="G371" s="25">
        <v>49000</v>
      </c>
      <c r="H371" s="25">
        <v>2000</v>
      </c>
      <c r="I371" s="198">
        <f t="shared" ref="I371" si="53">E371+F371+G371+H371</f>
        <v>136051.9</v>
      </c>
      <c r="J371" s="198">
        <v>86809.5</v>
      </c>
      <c r="K371" s="198">
        <v>86809.5</v>
      </c>
      <c r="L371" s="198">
        <v>86809.5</v>
      </c>
      <c r="M371" s="10"/>
      <c r="N371" s="10"/>
      <c r="O371" s="10"/>
    </row>
    <row r="372" spans="2:15">
      <c r="B372" s="4">
        <v>1000000</v>
      </c>
      <c r="C372" s="4">
        <v>1</v>
      </c>
      <c r="D372" s="4"/>
      <c r="E372" s="198">
        <f>E369</f>
        <v>85051.9</v>
      </c>
      <c r="F372" s="25">
        <f t="shared" ref="F372:H372" si="54">F369</f>
        <v>0</v>
      </c>
      <c r="G372" s="25">
        <f t="shared" si="54"/>
        <v>49000</v>
      </c>
      <c r="H372" s="25">
        <f t="shared" si="54"/>
        <v>2000</v>
      </c>
      <c r="I372" s="198">
        <f>I369</f>
        <v>136051.9</v>
      </c>
      <c r="J372" s="198">
        <f>J369</f>
        <v>86809.5</v>
      </c>
      <c r="K372" s="198">
        <f>K369</f>
        <v>86809.5</v>
      </c>
      <c r="L372" s="198">
        <f>L369</f>
        <v>86809.5</v>
      </c>
      <c r="M372" s="10"/>
      <c r="N372" s="10"/>
      <c r="O372" s="10"/>
    </row>
    <row r="375" spans="2:15">
      <c r="C375" s="161" t="s">
        <v>330</v>
      </c>
      <c r="D375" s="248" t="s">
        <v>70</v>
      </c>
      <c r="E375" s="248"/>
      <c r="F375" s="248"/>
      <c r="G375" s="249" t="s">
        <v>71</v>
      </c>
      <c r="H375" s="249"/>
      <c r="J375" s="250" t="s">
        <v>155</v>
      </c>
      <c r="K375" s="250"/>
      <c r="L375" s="250"/>
    </row>
    <row r="376" spans="2:15">
      <c r="C376" s="8"/>
      <c r="D376" s="8"/>
      <c r="E376" s="1"/>
      <c r="G376" s="249" t="s">
        <v>72</v>
      </c>
      <c r="H376" s="249"/>
      <c r="J376" s="249" t="s">
        <v>73</v>
      </c>
      <c r="K376" s="249"/>
      <c r="L376" s="249"/>
    </row>
    <row r="377" spans="2:15">
      <c r="C377" s="19" t="s">
        <v>74</v>
      </c>
      <c r="D377" s="8"/>
      <c r="E377" s="8"/>
      <c r="F377" s="8"/>
      <c r="G377" s="8"/>
      <c r="H377" s="8"/>
      <c r="I377" s="8"/>
    </row>
    <row r="378" spans="2:15" ht="16.5" customHeight="1">
      <c r="C378" s="8"/>
      <c r="D378" s="248" t="s">
        <v>75</v>
      </c>
      <c r="E378" s="248"/>
      <c r="F378" s="248"/>
      <c r="G378" s="249" t="s">
        <v>71</v>
      </c>
      <c r="H378" s="249"/>
      <c r="I378" s="7"/>
      <c r="J378" s="250" t="s">
        <v>242</v>
      </c>
      <c r="K378" s="250"/>
      <c r="L378" s="250"/>
    </row>
    <row r="379" spans="2:15">
      <c r="C379" s="8"/>
      <c r="D379" s="8"/>
      <c r="E379" s="8"/>
      <c r="F379" s="7"/>
      <c r="G379" s="249" t="s">
        <v>72</v>
      </c>
      <c r="H379" s="249"/>
      <c r="I379" s="7"/>
      <c r="J379" s="249" t="s">
        <v>73</v>
      </c>
      <c r="K379" s="249"/>
      <c r="L379" s="249"/>
    </row>
    <row r="380" spans="2:15">
      <c r="C380" s="8"/>
      <c r="D380" s="8"/>
      <c r="E380" s="8"/>
      <c r="F380" s="7"/>
      <c r="G380" s="127"/>
      <c r="H380" s="127"/>
      <c r="I380" s="7"/>
      <c r="J380" s="127"/>
      <c r="K380" s="127"/>
      <c r="L380" s="127"/>
    </row>
    <row r="381" spans="2:15">
      <c r="C381" s="8"/>
      <c r="D381" s="8"/>
      <c r="E381" s="8"/>
      <c r="F381" s="7"/>
      <c r="G381" s="127"/>
      <c r="H381" s="127"/>
      <c r="I381" s="7"/>
      <c r="J381" s="127"/>
      <c r="K381" s="127"/>
      <c r="L381" s="127"/>
    </row>
    <row r="382" spans="2:15">
      <c r="C382" s="8"/>
      <c r="D382" s="8"/>
      <c r="E382" s="8"/>
      <c r="F382" s="7"/>
      <c r="G382" s="127"/>
      <c r="H382" s="127"/>
      <c r="I382" s="7"/>
      <c r="J382" s="127"/>
      <c r="K382" s="127"/>
      <c r="L382" s="127"/>
    </row>
    <row r="383" spans="2:15">
      <c r="C383" s="8"/>
      <c r="D383" s="8"/>
      <c r="E383" s="8"/>
      <c r="F383" s="7"/>
      <c r="G383" s="127"/>
      <c r="H383" s="127"/>
      <c r="I383" s="7"/>
      <c r="J383" s="127"/>
      <c r="K383" s="127"/>
      <c r="L383" s="127"/>
    </row>
    <row r="384" spans="2:15">
      <c r="C384" s="8"/>
      <c r="D384" s="8"/>
      <c r="E384" s="8"/>
      <c r="F384" s="7"/>
      <c r="G384" s="127"/>
      <c r="H384" s="127"/>
      <c r="I384" s="7"/>
      <c r="J384" s="127"/>
      <c r="K384" s="127"/>
      <c r="L384" s="127"/>
    </row>
    <row r="385" spans="2:14">
      <c r="C385" s="8"/>
      <c r="D385" s="8"/>
      <c r="E385" s="8"/>
      <c r="F385" s="7"/>
      <c r="G385" s="127"/>
      <c r="H385" s="127"/>
      <c r="I385" s="7"/>
      <c r="J385" s="127"/>
      <c r="K385" s="127"/>
      <c r="L385" s="127"/>
    </row>
    <row r="386" spans="2:14" s="159" customFormat="1">
      <c r="C386" s="8"/>
      <c r="D386" s="8"/>
      <c r="E386" s="8"/>
      <c r="F386" s="7"/>
      <c r="G386" s="175"/>
      <c r="H386" s="175"/>
      <c r="I386" s="7"/>
      <c r="J386" s="175"/>
      <c r="K386" s="175"/>
      <c r="L386" s="175"/>
    </row>
    <row r="387" spans="2:14" s="159" customFormat="1">
      <c r="C387" s="8"/>
      <c r="D387" s="8"/>
      <c r="E387" s="8"/>
      <c r="F387" s="7"/>
      <c r="G387" s="175"/>
      <c r="H387" s="175"/>
      <c r="I387" s="7"/>
      <c r="J387" s="175"/>
      <c r="K387" s="175"/>
      <c r="L387" s="175"/>
    </row>
    <row r="388" spans="2:14">
      <c r="J388" s="267" t="s">
        <v>128</v>
      </c>
      <c r="K388" s="267"/>
      <c r="L388" s="267"/>
    </row>
    <row r="389" spans="2:14">
      <c r="J389" s="23"/>
      <c r="K389" s="23"/>
      <c r="L389" s="23"/>
    </row>
    <row r="390" spans="2:14">
      <c r="B390" s="268" t="s">
        <v>126</v>
      </c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</row>
    <row r="391" spans="2:14">
      <c r="B391" s="268" t="s">
        <v>127</v>
      </c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</row>
    <row r="392" spans="2:14">
      <c r="B392" s="268" t="s">
        <v>329</v>
      </c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</row>
    <row r="393" spans="2:14">
      <c r="N393" s="12"/>
    </row>
    <row r="394" spans="2:14">
      <c r="B394" s="251" t="s">
        <v>29</v>
      </c>
      <c r="C394" s="251"/>
      <c r="D394" s="21" t="s">
        <v>30</v>
      </c>
      <c r="E394" s="252" t="s">
        <v>150</v>
      </c>
      <c r="F394" s="252"/>
      <c r="G394" s="252"/>
      <c r="H394" s="252"/>
      <c r="I394" s="252"/>
      <c r="J394" s="252"/>
      <c r="K394" s="252"/>
      <c r="L394" s="252"/>
    </row>
    <row r="395" spans="2:14">
      <c r="B395" s="251"/>
      <c r="C395" s="251"/>
      <c r="D395" s="21" t="s">
        <v>31</v>
      </c>
      <c r="E395" s="252">
        <v>104021</v>
      </c>
      <c r="F395" s="252"/>
      <c r="G395" s="252"/>
      <c r="H395" s="252"/>
      <c r="I395" s="252"/>
      <c r="J395" s="252"/>
      <c r="K395" s="252"/>
      <c r="L395" s="252"/>
    </row>
    <row r="396" spans="2:14"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</row>
    <row r="397" spans="2:14">
      <c r="B397" s="251" t="s">
        <v>32</v>
      </c>
      <c r="C397" s="251"/>
      <c r="D397" s="21" t="s">
        <v>30</v>
      </c>
      <c r="E397" s="252" t="s">
        <v>150</v>
      </c>
      <c r="F397" s="252"/>
      <c r="G397" s="252"/>
      <c r="H397" s="252"/>
      <c r="I397" s="252"/>
      <c r="J397" s="252"/>
      <c r="K397" s="252"/>
      <c r="L397" s="252"/>
    </row>
    <row r="398" spans="2:14">
      <c r="B398" s="251"/>
      <c r="C398" s="251"/>
      <c r="D398" s="21" t="s">
        <v>31</v>
      </c>
      <c r="E398" s="252">
        <v>104021</v>
      </c>
      <c r="F398" s="252"/>
      <c r="G398" s="252"/>
      <c r="H398" s="252"/>
      <c r="I398" s="252"/>
      <c r="J398" s="252"/>
      <c r="K398" s="252"/>
      <c r="L398" s="252"/>
    </row>
    <row r="399" spans="2:14"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</row>
    <row r="400" spans="2:14">
      <c r="B400" s="251" t="s">
        <v>33</v>
      </c>
      <c r="C400" s="251"/>
      <c r="D400" s="251"/>
      <c r="E400" s="252" t="s">
        <v>150</v>
      </c>
      <c r="F400" s="252"/>
      <c r="G400" s="252"/>
      <c r="H400" s="252"/>
      <c r="I400" s="252"/>
      <c r="J400" s="252"/>
      <c r="K400" s="252"/>
      <c r="L400" s="252"/>
    </row>
    <row r="401" spans="2:12"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</row>
    <row r="402" spans="2:12">
      <c r="B402" s="251" t="s">
        <v>34</v>
      </c>
      <c r="C402" s="251"/>
      <c r="D402" s="251"/>
      <c r="E402" s="252">
        <v>1006</v>
      </c>
      <c r="F402" s="252"/>
      <c r="G402" s="252"/>
      <c r="H402" s="252"/>
      <c r="I402" s="252"/>
      <c r="J402" s="252"/>
      <c r="K402" s="252"/>
      <c r="L402" s="252"/>
    </row>
    <row r="403" spans="2:12"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</row>
    <row r="404" spans="2:12">
      <c r="B404" s="251" t="s">
        <v>35</v>
      </c>
      <c r="C404" s="251"/>
      <c r="D404" s="251"/>
      <c r="E404" s="252">
        <v>1</v>
      </c>
      <c r="F404" s="252"/>
      <c r="G404" s="252"/>
      <c r="H404" s="252"/>
      <c r="I404" s="252"/>
      <c r="J404" s="252"/>
      <c r="K404" s="252"/>
      <c r="L404" s="252"/>
    </row>
    <row r="405" spans="2:12"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</row>
    <row r="406" spans="2:12">
      <c r="B406" s="256" t="s">
        <v>36</v>
      </c>
      <c r="C406" s="256"/>
      <c r="D406" s="21" t="s">
        <v>37</v>
      </c>
      <c r="E406" s="269" t="s">
        <v>148</v>
      </c>
      <c r="F406" s="269"/>
      <c r="G406" s="269"/>
      <c r="H406" s="269"/>
      <c r="I406" s="269"/>
      <c r="J406" s="269"/>
      <c r="K406" s="269"/>
      <c r="L406" s="269"/>
    </row>
    <row r="407" spans="2:12">
      <c r="B407" s="256"/>
      <c r="C407" s="256"/>
      <c r="D407" s="21" t="s">
        <v>38</v>
      </c>
      <c r="E407" s="269" t="s">
        <v>148</v>
      </c>
      <c r="F407" s="269"/>
      <c r="G407" s="269"/>
      <c r="H407" s="269"/>
      <c r="I407" s="269"/>
      <c r="J407" s="269"/>
      <c r="K407" s="269"/>
      <c r="L407" s="269"/>
    </row>
    <row r="408" spans="2:12">
      <c r="B408" s="256"/>
      <c r="C408" s="256"/>
      <c r="D408" s="21" t="s">
        <v>39</v>
      </c>
      <c r="E408" s="269" t="s">
        <v>149</v>
      </c>
      <c r="F408" s="269"/>
      <c r="G408" s="269"/>
      <c r="H408" s="269"/>
      <c r="I408" s="269"/>
      <c r="J408" s="269"/>
      <c r="K408" s="269"/>
      <c r="L408" s="269"/>
    </row>
    <row r="409" spans="2:12"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</row>
    <row r="410" spans="2:12" ht="27">
      <c r="B410" s="258" t="s">
        <v>40</v>
      </c>
      <c r="C410" s="259"/>
      <c r="D410" s="21" t="s">
        <v>41</v>
      </c>
      <c r="E410" s="264" t="s">
        <v>151</v>
      </c>
      <c r="F410" s="265"/>
      <c r="G410" s="265"/>
      <c r="H410" s="265"/>
      <c r="I410" s="265"/>
      <c r="J410" s="265"/>
      <c r="K410" s="265"/>
      <c r="L410" s="266"/>
    </row>
    <row r="411" spans="2:12" ht="27">
      <c r="B411" s="260"/>
      <c r="C411" s="261"/>
      <c r="D411" s="21" t="s">
        <v>42</v>
      </c>
      <c r="E411" s="252">
        <v>1108</v>
      </c>
      <c r="F411" s="252"/>
      <c r="G411" s="252"/>
      <c r="H411" s="252"/>
      <c r="I411" s="252"/>
      <c r="J411" s="252"/>
      <c r="K411" s="252"/>
      <c r="L411" s="252"/>
    </row>
    <row r="412" spans="2:12" ht="27">
      <c r="B412" s="260"/>
      <c r="C412" s="261"/>
      <c r="D412" s="21" t="s">
        <v>43</v>
      </c>
      <c r="E412" s="264" t="s">
        <v>161</v>
      </c>
      <c r="F412" s="265"/>
      <c r="G412" s="265"/>
      <c r="H412" s="265"/>
      <c r="I412" s="265"/>
      <c r="J412" s="265"/>
      <c r="K412" s="265"/>
      <c r="L412" s="266"/>
    </row>
    <row r="413" spans="2:12" ht="27">
      <c r="B413" s="262"/>
      <c r="C413" s="263"/>
      <c r="D413" s="21" t="s">
        <v>44</v>
      </c>
      <c r="E413" s="252">
        <v>31001</v>
      </c>
      <c r="F413" s="252"/>
      <c r="G413" s="252"/>
      <c r="H413" s="252"/>
      <c r="I413" s="252"/>
      <c r="J413" s="252"/>
      <c r="K413" s="252"/>
      <c r="L413" s="252"/>
    </row>
    <row r="414" spans="2:12"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</row>
    <row r="415" spans="2:12">
      <c r="B415" s="251" t="s">
        <v>45</v>
      </c>
      <c r="C415" s="251"/>
      <c r="D415" s="251"/>
      <c r="E415" s="252" t="s">
        <v>154</v>
      </c>
      <c r="F415" s="252"/>
      <c r="G415" s="252"/>
      <c r="H415" s="252"/>
      <c r="I415" s="252"/>
      <c r="J415" s="252"/>
      <c r="K415" s="252"/>
      <c r="L415" s="252"/>
    </row>
    <row r="417" spans="2:15" ht="52.5" customHeight="1">
      <c r="B417" s="253" t="s">
        <v>50</v>
      </c>
      <c r="C417" s="254" t="s">
        <v>1</v>
      </c>
      <c r="D417" s="254"/>
      <c r="E417" s="253" t="s">
        <v>49</v>
      </c>
      <c r="F417" s="253" t="s">
        <v>3</v>
      </c>
      <c r="G417" s="253"/>
      <c r="H417" s="253"/>
      <c r="I417" s="253" t="s">
        <v>47</v>
      </c>
      <c r="J417" s="253" t="s">
        <v>4</v>
      </c>
      <c r="K417" s="253" t="s">
        <v>5</v>
      </c>
      <c r="L417" s="253" t="s">
        <v>6</v>
      </c>
      <c r="M417" s="253" t="s">
        <v>46</v>
      </c>
      <c r="N417" s="253"/>
      <c r="O417" s="253" t="s">
        <v>7</v>
      </c>
    </row>
    <row r="418" spans="2:15" ht="67.5">
      <c r="B418" s="253"/>
      <c r="C418" s="22" t="s">
        <v>8</v>
      </c>
      <c r="D418" s="20" t="s">
        <v>0</v>
      </c>
      <c r="E418" s="253"/>
      <c r="F418" s="20" t="s">
        <v>48</v>
      </c>
      <c r="G418" s="20" t="s">
        <v>9</v>
      </c>
      <c r="H418" s="20" t="s">
        <v>10</v>
      </c>
      <c r="I418" s="253"/>
      <c r="J418" s="253"/>
      <c r="K418" s="253"/>
      <c r="L418" s="253"/>
      <c r="M418" s="20" t="s">
        <v>11</v>
      </c>
      <c r="N418" s="20" t="s">
        <v>12</v>
      </c>
      <c r="O418" s="253"/>
    </row>
    <row r="419" spans="2:15">
      <c r="B419" s="24" t="s">
        <v>13</v>
      </c>
      <c r="C419" s="24" t="s">
        <v>14</v>
      </c>
      <c r="D419" s="24" t="s">
        <v>15</v>
      </c>
      <c r="E419" s="24" t="s">
        <v>16</v>
      </c>
      <c r="F419" s="24" t="s">
        <v>17</v>
      </c>
      <c r="G419" s="24" t="s">
        <v>18</v>
      </c>
      <c r="H419" s="24" t="s">
        <v>19</v>
      </c>
      <c r="I419" s="24" t="s">
        <v>20</v>
      </c>
      <c r="J419" s="24" t="s">
        <v>21</v>
      </c>
      <c r="K419" s="24" t="s">
        <v>22</v>
      </c>
      <c r="L419" s="24" t="s">
        <v>23</v>
      </c>
      <c r="M419" s="24" t="s">
        <v>24</v>
      </c>
      <c r="N419" s="24" t="s">
        <v>25</v>
      </c>
      <c r="O419" s="24" t="s">
        <v>26</v>
      </c>
    </row>
    <row r="420" spans="2:15">
      <c r="B420" s="4">
        <v>1200000</v>
      </c>
      <c r="C420" s="5" t="s">
        <v>66</v>
      </c>
      <c r="D420" s="4" t="s">
        <v>28</v>
      </c>
      <c r="E420" s="25">
        <f>E424</f>
        <v>0</v>
      </c>
      <c r="F420" s="25">
        <f t="shared" ref="F420:H420" si="55">F424</f>
        <v>0</v>
      </c>
      <c r="G420" s="198">
        <f t="shared" si="55"/>
        <v>2000</v>
      </c>
      <c r="H420" s="25">
        <f t="shared" si="55"/>
        <v>0</v>
      </c>
      <c r="I420" s="198">
        <f>E420+F420+G420+H420</f>
        <v>2000</v>
      </c>
      <c r="J420" s="25">
        <f t="shared" ref="J420:L420" si="56">J424</f>
        <v>950</v>
      </c>
      <c r="K420" s="25">
        <f t="shared" si="56"/>
        <v>950</v>
      </c>
      <c r="L420" s="25">
        <f t="shared" si="56"/>
        <v>950</v>
      </c>
      <c r="M420" s="10"/>
      <c r="N420" s="10"/>
      <c r="O420" s="10"/>
    </row>
    <row r="421" spans="2:15">
      <c r="B421" s="4">
        <v>1210000</v>
      </c>
      <c r="C421" s="5" t="s">
        <v>67</v>
      </c>
      <c r="D421" s="4" t="s">
        <v>28</v>
      </c>
      <c r="E421" s="25"/>
      <c r="F421" s="10"/>
      <c r="G421" s="10"/>
      <c r="H421" s="10"/>
      <c r="I421" s="25"/>
      <c r="J421" s="25"/>
      <c r="K421" s="25"/>
      <c r="L421" s="25"/>
      <c r="M421" s="10"/>
      <c r="N421" s="10"/>
      <c r="O421" s="10"/>
    </row>
    <row r="422" spans="2:15">
      <c r="B422" s="4">
        <v>1211000</v>
      </c>
      <c r="C422" s="5" t="s">
        <v>122</v>
      </c>
      <c r="D422" s="4">
        <v>511100</v>
      </c>
      <c r="E422" s="25"/>
      <c r="F422" s="10"/>
      <c r="G422" s="10"/>
      <c r="H422" s="10"/>
      <c r="I422" s="25"/>
      <c r="J422" s="25"/>
      <c r="K422" s="25"/>
      <c r="L422" s="25"/>
      <c r="M422" s="10"/>
      <c r="N422" s="10"/>
      <c r="O422" s="10"/>
    </row>
    <row r="423" spans="2:15">
      <c r="B423" s="4">
        <v>1212000</v>
      </c>
      <c r="C423" s="5" t="s">
        <v>123</v>
      </c>
      <c r="D423" s="4">
        <v>511200</v>
      </c>
      <c r="E423" s="25"/>
      <c r="F423" s="10"/>
      <c r="G423" s="10"/>
      <c r="H423" s="10"/>
      <c r="I423" s="25"/>
      <c r="J423" s="25"/>
      <c r="K423" s="25"/>
      <c r="L423" s="25"/>
      <c r="M423" s="10"/>
      <c r="N423" s="10"/>
      <c r="O423" s="10"/>
    </row>
    <row r="424" spans="2:15">
      <c r="B424" s="4">
        <v>1215000</v>
      </c>
      <c r="C424" s="5" t="s">
        <v>124</v>
      </c>
      <c r="D424" s="4">
        <v>512200</v>
      </c>
      <c r="E424" s="25"/>
      <c r="F424" s="10"/>
      <c r="G424" s="198">
        <v>2000</v>
      </c>
      <c r="I424" s="198">
        <f t="shared" ref="I424" si="57">E424+F424+G424+H424</f>
        <v>2000</v>
      </c>
      <c r="J424" s="25">
        <v>950</v>
      </c>
      <c r="K424" s="25">
        <v>950</v>
      </c>
      <c r="L424" s="25">
        <v>950</v>
      </c>
      <c r="M424" s="10"/>
      <c r="N424" s="10"/>
      <c r="O424" s="10"/>
    </row>
    <row r="425" spans="2:15">
      <c r="B425" s="4">
        <v>1216000</v>
      </c>
      <c r="C425" s="5" t="s">
        <v>125</v>
      </c>
      <c r="D425" s="4">
        <v>512900</v>
      </c>
      <c r="E425" s="25"/>
      <c r="F425" s="10"/>
      <c r="G425" s="10"/>
      <c r="H425" s="10"/>
      <c r="I425" s="198"/>
      <c r="J425" s="25"/>
      <c r="K425" s="25"/>
      <c r="L425" s="25"/>
      <c r="M425" s="10"/>
      <c r="N425" s="10"/>
      <c r="O425" s="10"/>
    </row>
    <row r="426" spans="2:15">
      <c r="B426" s="4">
        <v>1000000</v>
      </c>
      <c r="C426" s="4" t="s">
        <v>215</v>
      </c>
      <c r="D426" s="4"/>
      <c r="E426" s="25">
        <f>E420</f>
        <v>0</v>
      </c>
      <c r="F426" s="25"/>
      <c r="G426" s="198">
        <f t="shared" ref="G426:L426" si="58">G420</f>
        <v>2000</v>
      </c>
      <c r="H426" s="25">
        <f t="shared" si="58"/>
        <v>0</v>
      </c>
      <c r="I426" s="198">
        <f>E426+F426+G426+H426</f>
        <v>2000</v>
      </c>
      <c r="J426" s="25">
        <f t="shared" si="58"/>
        <v>950</v>
      </c>
      <c r="K426" s="25">
        <f t="shared" si="58"/>
        <v>950</v>
      </c>
      <c r="L426" s="25">
        <f t="shared" si="58"/>
        <v>950</v>
      </c>
      <c r="M426" s="10"/>
      <c r="N426" s="10"/>
      <c r="O426" s="10"/>
    </row>
    <row r="427" spans="2:15" s="159" customFormat="1">
      <c r="B427" s="56"/>
      <c r="C427" s="56"/>
      <c r="D427" s="56"/>
      <c r="E427" s="57"/>
      <c r="F427" s="57"/>
      <c r="G427" s="57"/>
      <c r="H427" s="57"/>
      <c r="I427" s="57"/>
      <c r="J427" s="57"/>
      <c r="K427" s="57"/>
      <c r="L427" s="57"/>
      <c r="M427" s="58"/>
      <c r="N427" s="58"/>
      <c r="O427" s="58"/>
    </row>
    <row r="429" spans="2:15">
      <c r="C429" s="161" t="s">
        <v>330</v>
      </c>
      <c r="D429" s="248" t="s">
        <v>70</v>
      </c>
      <c r="E429" s="248"/>
      <c r="F429" s="248"/>
      <c r="G429" s="249" t="s">
        <v>71</v>
      </c>
      <c r="H429" s="249"/>
      <c r="J429" s="250" t="s">
        <v>155</v>
      </c>
      <c r="K429" s="250"/>
      <c r="L429" s="250"/>
    </row>
    <row r="430" spans="2:15">
      <c r="C430" s="8"/>
      <c r="D430" s="8"/>
      <c r="E430" s="1"/>
      <c r="G430" s="249" t="s">
        <v>72</v>
      </c>
      <c r="H430" s="249"/>
      <c r="J430" s="249" t="s">
        <v>73</v>
      </c>
      <c r="K430" s="249"/>
      <c r="L430" s="249"/>
    </row>
    <row r="431" spans="2:15">
      <c r="C431" s="19" t="s">
        <v>74</v>
      </c>
      <c r="D431" s="8"/>
      <c r="E431" s="8"/>
      <c r="F431" s="8"/>
      <c r="G431" s="8"/>
      <c r="H431" s="8"/>
      <c r="I431" s="8"/>
    </row>
    <row r="432" spans="2:15" ht="16.5" customHeight="1">
      <c r="C432" s="8"/>
      <c r="D432" s="248" t="s">
        <v>75</v>
      </c>
      <c r="E432" s="248"/>
      <c r="F432" s="248"/>
      <c r="G432" s="249" t="s">
        <v>71</v>
      </c>
      <c r="H432" s="249"/>
      <c r="I432" s="7"/>
      <c r="J432" s="250" t="s">
        <v>242</v>
      </c>
      <c r="K432" s="250"/>
      <c r="L432" s="250"/>
    </row>
    <row r="433" spans="2:14">
      <c r="C433" s="8"/>
      <c r="D433" s="8"/>
      <c r="E433" s="8"/>
      <c r="F433" s="7"/>
      <c r="G433" s="249" t="s">
        <v>72</v>
      </c>
      <c r="H433" s="249"/>
      <c r="I433" s="7"/>
      <c r="J433" s="249" t="s">
        <v>73</v>
      </c>
      <c r="K433" s="249"/>
      <c r="L433" s="249"/>
    </row>
    <row r="434" spans="2:14">
      <c r="C434" s="8"/>
      <c r="D434" s="8"/>
      <c r="E434" s="8"/>
      <c r="F434" s="7"/>
      <c r="G434" s="127"/>
      <c r="H434" s="127"/>
      <c r="I434" s="7"/>
      <c r="J434" s="127"/>
      <c r="K434" s="127"/>
      <c r="L434" s="127"/>
    </row>
    <row r="435" spans="2:14">
      <c r="C435" s="8"/>
      <c r="D435" s="8"/>
      <c r="E435" s="8"/>
      <c r="F435" s="7"/>
      <c r="G435" s="127"/>
      <c r="H435" s="127"/>
      <c r="I435" s="7"/>
      <c r="J435" s="127"/>
      <c r="K435" s="127"/>
      <c r="L435" s="127"/>
    </row>
    <row r="436" spans="2:14">
      <c r="C436" s="8"/>
      <c r="D436" s="8"/>
      <c r="E436" s="8"/>
      <c r="F436" s="7"/>
      <c r="G436" s="127"/>
      <c r="H436" s="127"/>
      <c r="I436" s="7"/>
      <c r="J436" s="127"/>
      <c r="K436" s="127"/>
      <c r="L436" s="127"/>
    </row>
    <row r="437" spans="2:14">
      <c r="C437" s="8"/>
      <c r="D437" s="8"/>
      <c r="E437" s="8"/>
      <c r="F437" s="7"/>
      <c r="G437" s="127"/>
      <c r="H437" s="127"/>
      <c r="I437" s="7"/>
      <c r="J437" s="127"/>
      <c r="K437" s="127"/>
      <c r="L437" s="127"/>
    </row>
    <row r="438" spans="2:14">
      <c r="C438" s="8"/>
      <c r="D438" s="8"/>
      <c r="E438" s="8"/>
      <c r="F438" s="7"/>
      <c r="G438" s="127"/>
      <c r="H438" s="127"/>
      <c r="I438" s="7"/>
      <c r="J438" s="127"/>
      <c r="K438" s="127"/>
      <c r="L438" s="127"/>
    </row>
    <row r="439" spans="2:14">
      <c r="J439" s="267" t="s">
        <v>128</v>
      </c>
      <c r="K439" s="267"/>
      <c r="L439" s="267"/>
    </row>
    <row r="440" spans="2:14">
      <c r="J440" s="23"/>
      <c r="K440" s="23"/>
      <c r="L440" s="23"/>
    </row>
    <row r="441" spans="2:14">
      <c r="B441" s="268" t="s">
        <v>126</v>
      </c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</row>
    <row r="442" spans="2:14">
      <c r="B442" s="268" t="s">
        <v>127</v>
      </c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</row>
    <row r="443" spans="2:14">
      <c r="B443" s="268" t="s">
        <v>329</v>
      </c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</row>
    <row r="444" spans="2:14">
      <c r="N444" s="12"/>
    </row>
    <row r="445" spans="2:14">
      <c r="B445" s="251" t="s">
        <v>29</v>
      </c>
      <c r="C445" s="251"/>
      <c r="D445" s="21" t="s">
        <v>30</v>
      </c>
      <c r="E445" s="252" t="s">
        <v>150</v>
      </c>
      <c r="F445" s="252"/>
      <c r="G445" s="252"/>
      <c r="H445" s="252"/>
      <c r="I445" s="252"/>
      <c r="J445" s="252"/>
      <c r="K445" s="252"/>
      <c r="L445" s="252"/>
    </row>
    <row r="446" spans="2:14">
      <c r="B446" s="251"/>
      <c r="C446" s="251"/>
      <c r="D446" s="21" t="s">
        <v>31</v>
      </c>
      <c r="E446" s="252">
        <v>104021</v>
      </c>
      <c r="F446" s="252"/>
      <c r="G446" s="252"/>
      <c r="H446" s="252"/>
      <c r="I446" s="252"/>
      <c r="J446" s="252"/>
      <c r="K446" s="252"/>
      <c r="L446" s="252"/>
    </row>
    <row r="447" spans="2:14"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</row>
    <row r="448" spans="2:14">
      <c r="B448" s="251" t="s">
        <v>32</v>
      </c>
      <c r="C448" s="251"/>
      <c r="D448" s="21" t="s">
        <v>30</v>
      </c>
      <c r="E448" s="252" t="s">
        <v>150</v>
      </c>
      <c r="F448" s="252"/>
      <c r="G448" s="252"/>
      <c r="H448" s="252"/>
      <c r="I448" s="252"/>
      <c r="J448" s="252"/>
      <c r="K448" s="252"/>
      <c r="L448" s="252"/>
    </row>
    <row r="449" spans="2:12">
      <c r="B449" s="251"/>
      <c r="C449" s="251"/>
      <c r="D449" s="21" t="s">
        <v>31</v>
      </c>
      <c r="E449" s="252">
        <v>104021</v>
      </c>
      <c r="F449" s="252"/>
      <c r="G449" s="252"/>
      <c r="H449" s="252"/>
      <c r="I449" s="252"/>
      <c r="J449" s="252"/>
      <c r="K449" s="252"/>
      <c r="L449" s="252"/>
    </row>
    <row r="450" spans="2:12"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</row>
    <row r="451" spans="2:12">
      <c r="B451" s="251" t="s">
        <v>33</v>
      </c>
      <c r="C451" s="251"/>
      <c r="D451" s="251"/>
      <c r="E451" s="252" t="s">
        <v>150</v>
      </c>
      <c r="F451" s="252"/>
      <c r="G451" s="252"/>
      <c r="H451" s="252"/>
      <c r="I451" s="252"/>
      <c r="J451" s="252"/>
      <c r="K451" s="252"/>
      <c r="L451" s="252"/>
    </row>
    <row r="452" spans="2:12"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</row>
    <row r="453" spans="2:12">
      <c r="B453" s="251" t="s">
        <v>34</v>
      </c>
      <c r="C453" s="251"/>
      <c r="D453" s="251"/>
      <c r="E453" s="252">
        <v>1006</v>
      </c>
      <c r="F453" s="252"/>
      <c r="G453" s="252"/>
      <c r="H453" s="252"/>
      <c r="I453" s="252"/>
      <c r="J453" s="252"/>
      <c r="K453" s="252"/>
      <c r="L453" s="252"/>
    </row>
    <row r="454" spans="2:12"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</row>
    <row r="455" spans="2:12">
      <c r="B455" s="251" t="s">
        <v>35</v>
      </c>
      <c r="C455" s="251"/>
      <c r="D455" s="251"/>
      <c r="E455" s="252">
        <v>1</v>
      </c>
      <c r="F455" s="252"/>
      <c r="G455" s="252"/>
      <c r="H455" s="252"/>
      <c r="I455" s="252"/>
      <c r="J455" s="252"/>
      <c r="K455" s="252"/>
      <c r="L455" s="252"/>
    </row>
    <row r="456" spans="2:12"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</row>
    <row r="457" spans="2:12">
      <c r="B457" s="256" t="s">
        <v>36</v>
      </c>
      <c r="C457" s="256"/>
      <c r="D457" s="21" t="s">
        <v>37</v>
      </c>
      <c r="E457" s="269" t="s">
        <v>148</v>
      </c>
      <c r="F457" s="269"/>
      <c r="G457" s="269"/>
      <c r="H457" s="269"/>
      <c r="I457" s="269"/>
      <c r="J457" s="269"/>
      <c r="K457" s="269"/>
      <c r="L457" s="269"/>
    </row>
    <row r="458" spans="2:12">
      <c r="B458" s="256"/>
      <c r="C458" s="256"/>
      <c r="D458" s="21" t="s">
        <v>38</v>
      </c>
      <c r="E458" s="269" t="s">
        <v>148</v>
      </c>
      <c r="F458" s="269"/>
      <c r="G458" s="269"/>
      <c r="H458" s="269"/>
      <c r="I458" s="269"/>
      <c r="J458" s="269"/>
      <c r="K458" s="269"/>
      <c r="L458" s="269"/>
    </row>
    <row r="459" spans="2:12">
      <c r="B459" s="256"/>
      <c r="C459" s="256"/>
      <c r="D459" s="21" t="s">
        <v>39</v>
      </c>
      <c r="E459" s="269" t="s">
        <v>149</v>
      </c>
      <c r="F459" s="269"/>
      <c r="G459" s="269"/>
      <c r="H459" s="269"/>
      <c r="I459" s="269"/>
      <c r="J459" s="269"/>
      <c r="K459" s="269"/>
      <c r="L459" s="269"/>
    </row>
    <row r="460" spans="2:12"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</row>
    <row r="461" spans="2:12" ht="27">
      <c r="B461" s="258" t="s">
        <v>40</v>
      </c>
      <c r="C461" s="259"/>
      <c r="D461" s="21" t="s">
        <v>41</v>
      </c>
      <c r="E461" s="264" t="s">
        <v>162</v>
      </c>
      <c r="F461" s="265"/>
      <c r="G461" s="265"/>
      <c r="H461" s="265"/>
      <c r="I461" s="265"/>
      <c r="J461" s="265"/>
      <c r="K461" s="265"/>
      <c r="L461" s="266"/>
    </row>
    <row r="462" spans="2:12" ht="27">
      <c r="B462" s="260"/>
      <c r="C462" s="261"/>
      <c r="D462" s="21" t="s">
        <v>42</v>
      </c>
      <c r="E462" s="252">
        <v>1137</v>
      </c>
      <c r="F462" s="252"/>
      <c r="G462" s="252"/>
      <c r="H462" s="252"/>
      <c r="I462" s="252"/>
      <c r="J462" s="252"/>
      <c r="K462" s="252"/>
      <c r="L462" s="252"/>
    </row>
    <row r="463" spans="2:12" ht="27">
      <c r="B463" s="260"/>
      <c r="C463" s="261"/>
      <c r="D463" s="21" t="s">
        <v>43</v>
      </c>
      <c r="E463" s="264" t="s">
        <v>163</v>
      </c>
      <c r="F463" s="265"/>
      <c r="G463" s="265"/>
      <c r="H463" s="265"/>
      <c r="I463" s="265"/>
      <c r="J463" s="265"/>
      <c r="K463" s="265"/>
      <c r="L463" s="266"/>
    </row>
    <row r="464" spans="2:12" ht="27">
      <c r="B464" s="262"/>
      <c r="C464" s="263"/>
      <c r="D464" s="21" t="s">
        <v>44</v>
      </c>
      <c r="E464" s="252">
        <v>11001</v>
      </c>
      <c r="F464" s="252"/>
      <c r="G464" s="252"/>
      <c r="H464" s="252"/>
      <c r="I464" s="252"/>
      <c r="J464" s="252"/>
      <c r="K464" s="252"/>
      <c r="L464" s="252"/>
    </row>
    <row r="465" spans="2:15"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</row>
    <row r="466" spans="2:15">
      <c r="B466" s="251" t="s">
        <v>45</v>
      </c>
      <c r="C466" s="251"/>
      <c r="D466" s="251"/>
      <c r="E466" s="252" t="s">
        <v>154</v>
      </c>
      <c r="F466" s="252"/>
      <c r="G466" s="252"/>
      <c r="H466" s="252"/>
      <c r="I466" s="252"/>
      <c r="J466" s="252"/>
      <c r="K466" s="252"/>
      <c r="L466" s="252"/>
    </row>
    <row r="468" spans="2:15" ht="53.25" customHeight="1">
      <c r="B468" s="253" t="s">
        <v>50</v>
      </c>
      <c r="C468" s="254" t="s">
        <v>1</v>
      </c>
      <c r="D468" s="254"/>
      <c r="E468" s="253" t="s">
        <v>49</v>
      </c>
      <c r="F468" s="253" t="s">
        <v>3</v>
      </c>
      <c r="G468" s="253"/>
      <c r="H468" s="253"/>
      <c r="I468" s="253" t="s">
        <v>47</v>
      </c>
      <c r="J468" s="253" t="s">
        <v>4</v>
      </c>
      <c r="K468" s="253" t="s">
        <v>5</v>
      </c>
      <c r="L468" s="253" t="s">
        <v>6</v>
      </c>
      <c r="M468" s="253" t="s">
        <v>46</v>
      </c>
      <c r="N468" s="253"/>
      <c r="O468" s="253" t="s">
        <v>7</v>
      </c>
    </row>
    <row r="469" spans="2:15" ht="67.5">
      <c r="B469" s="253"/>
      <c r="C469" s="22" t="s">
        <v>8</v>
      </c>
      <c r="D469" s="20" t="s">
        <v>0</v>
      </c>
      <c r="E469" s="253"/>
      <c r="F469" s="20" t="s">
        <v>48</v>
      </c>
      <c r="G469" s="20" t="s">
        <v>9</v>
      </c>
      <c r="H469" s="20" t="s">
        <v>10</v>
      </c>
      <c r="I469" s="253"/>
      <c r="J469" s="253"/>
      <c r="K469" s="253"/>
      <c r="L469" s="253"/>
      <c r="M469" s="20" t="s">
        <v>11</v>
      </c>
      <c r="N469" s="20" t="s">
        <v>12</v>
      </c>
      <c r="O469" s="253"/>
    </row>
    <row r="470" spans="2:15">
      <c r="B470" s="24" t="s">
        <v>13</v>
      </c>
      <c r="C470" s="24" t="s">
        <v>14</v>
      </c>
      <c r="D470" s="24" t="s">
        <v>15</v>
      </c>
      <c r="E470" s="24" t="s">
        <v>16</v>
      </c>
      <c r="F470" s="24" t="s">
        <v>17</v>
      </c>
      <c r="G470" s="24" t="s">
        <v>18</v>
      </c>
      <c r="H470" s="24" t="s">
        <v>19</v>
      </c>
      <c r="I470" s="24" t="s">
        <v>20</v>
      </c>
      <c r="J470" s="24" t="s">
        <v>21</v>
      </c>
      <c r="K470" s="24" t="s">
        <v>22</v>
      </c>
      <c r="L470" s="24" t="s">
        <v>23</v>
      </c>
      <c r="M470" s="24" t="s">
        <v>24</v>
      </c>
      <c r="N470" s="24" t="s">
        <v>25</v>
      </c>
      <c r="O470" s="24" t="s">
        <v>26</v>
      </c>
    </row>
    <row r="471" spans="2:15">
      <c r="B471" s="4">
        <v>1100000</v>
      </c>
      <c r="C471" s="5" t="s">
        <v>76</v>
      </c>
      <c r="D471" s="4" t="s">
        <v>28</v>
      </c>
      <c r="E471" s="198">
        <f>E475+E474</f>
        <v>19700</v>
      </c>
      <c r="F471" s="25">
        <f t="shared" ref="F471:H471" si="59">F475+F474</f>
        <v>0</v>
      </c>
      <c r="G471" s="25">
        <f t="shared" si="59"/>
        <v>0</v>
      </c>
      <c r="H471" s="25">
        <f t="shared" si="59"/>
        <v>0</v>
      </c>
      <c r="I471" s="198">
        <f t="shared" ref="I471" si="60">E471+F471+G471+H471</f>
        <v>19700</v>
      </c>
      <c r="J471" s="198">
        <f>J475+J474</f>
        <v>13050</v>
      </c>
      <c r="K471" s="198">
        <f t="shared" ref="K471:L471" si="61">K475+K474</f>
        <v>13050</v>
      </c>
      <c r="L471" s="198">
        <f t="shared" si="61"/>
        <v>13050</v>
      </c>
      <c r="M471" s="10"/>
      <c r="N471" s="10"/>
      <c r="O471" s="10"/>
    </row>
    <row r="472" spans="2:15">
      <c r="B472" s="4">
        <v>1123000</v>
      </c>
      <c r="C472" s="6" t="s">
        <v>92</v>
      </c>
      <c r="D472" s="4" t="s">
        <v>28</v>
      </c>
      <c r="E472" s="198"/>
      <c r="F472" s="10"/>
      <c r="G472" s="10"/>
      <c r="H472" s="10"/>
      <c r="I472" s="198"/>
      <c r="J472" s="198"/>
      <c r="K472" s="198"/>
      <c r="L472" s="198"/>
      <c r="M472" s="10"/>
      <c r="N472" s="10"/>
      <c r="O472" s="10"/>
    </row>
    <row r="473" spans="2:15">
      <c r="B473" s="4">
        <v>1123100</v>
      </c>
      <c r="C473" s="5" t="s">
        <v>93</v>
      </c>
      <c r="D473" s="4">
        <v>423100</v>
      </c>
      <c r="E473" s="198"/>
      <c r="F473" s="10"/>
      <c r="G473" s="10"/>
      <c r="H473" s="10"/>
      <c r="I473" s="198"/>
      <c r="J473" s="198"/>
      <c r="K473" s="198"/>
      <c r="L473" s="198"/>
      <c r="M473" s="10"/>
      <c r="N473" s="10"/>
      <c r="O473" s="10"/>
    </row>
    <row r="474" spans="2:15">
      <c r="B474" s="4">
        <v>1123200</v>
      </c>
      <c r="C474" s="5" t="s">
        <v>94</v>
      </c>
      <c r="D474" s="4">
        <v>423200</v>
      </c>
      <c r="E474" s="198">
        <v>19700</v>
      </c>
      <c r="F474" s="10"/>
      <c r="G474" s="25"/>
      <c r="H474" s="10"/>
      <c r="I474" s="198">
        <f>E474+F474+G474+H474</f>
        <v>19700</v>
      </c>
      <c r="J474" s="198">
        <v>13050</v>
      </c>
      <c r="K474" s="198">
        <v>13050</v>
      </c>
      <c r="L474" s="198">
        <v>13050</v>
      </c>
      <c r="M474" s="10"/>
      <c r="N474" s="10"/>
      <c r="O474" s="10"/>
    </row>
    <row r="475" spans="2:15">
      <c r="B475" s="4">
        <v>1123800</v>
      </c>
      <c r="C475" s="5" t="s">
        <v>100</v>
      </c>
      <c r="D475" s="4">
        <v>423900</v>
      </c>
      <c r="E475" s="198"/>
      <c r="F475" s="10"/>
      <c r="G475" s="10"/>
      <c r="H475" s="10"/>
      <c r="I475" s="198"/>
      <c r="J475" s="198"/>
      <c r="K475" s="198"/>
      <c r="L475" s="198"/>
      <c r="M475" s="10"/>
      <c r="N475" s="10"/>
      <c r="O475" s="10"/>
    </row>
    <row r="476" spans="2:15">
      <c r="B476" s="4">
        <v>1000000</v>
      </c>
      <c r="C476" s="4" t="s">
        <v>215</v>
      </c>
      <c r="D476" s="4"/>
      <c r="E476" s="198">
        <f>E471</f>
        <v>19700</v>
      </c>
      <c r="F476" s="25">
        <f t="shared" ref="F476:H476" si="62">F471</f>
        <v>0</v>
      </c>
      <c r="G476" s="25">
        <f t="shared" si="62"/>
        <v>0</v>
      </c>
      <c r="H476" s="25">
        <f t="shared" si="62"/>
        <v>0</v>
      </c>
      <c r="I476" s="198">
        <f>I471</f>
        <v>19700</v>
      </c>
      <c r="J476" s="198">
        <f>J471</f>
        <v>13050</v>
      </c>
      <c r="K476" s="198">
        <f>K471</f>
        <v>13050</v>
      </c>
      <c r="L476" s="198">
        <f>L471</f>
        <v>13050</v>
      </c>
      <c r="M476" s="10"/>
      <c r="N476" s="10"/>
      <c r="O476" s="10"/>
    </row>
    <row r="479" spans="2:15">
      <c r="C479" s="161" t="s">
        <v>330</v>
      </c>
      <c r="D479" s="248" t="s">
        <v>70</v>
      </c>
      <c r="E479" s="248"/>
      <c r="F479" s="248"/>
      <c r="G479" s="249" t="s">
        <v>71</v>
      </c>
      <c r="H479" s="249"/>
      <c r="J479" s="250" t="s">
        <v>155</v>
      </c>
      <c r="K479" s="250"/>
      <c r="L479" s="250"/>
    </row>
    <row r="480" spans="2:15">
      <c r="C480" s="8"/>
      <c r="D480" s="8"/>
      <c r="E480" s="1"/>
      <c r="G480" s="249" t="s">
        <v>72</v>
      </c>
      <c r="H480" s="249"/>
      <c r="J480" s="249" t="s">
        <v>73</v>
      </c>
      <c r="K480" s="249"/>
      <c r="L480" s="249"/>
    </row>
    <row r="481" spans="2:14">
      <c r="C481" s="19" t="s">
        <v>74</v>
      </c>
      <c r="D481" s="8"/>
      <c r="E481" s="8"/>
      <c r="F481" s="8"/>
      <c r="G481" s="8"/>
      <c r="H481" s="8"/>
      <c r="I481" s="8"/>
    </row>
    <row r="482" spans="2:14" ht="16.5" customHeight="1">
      <c r="C482" s="8"/>
      <c r="D482" s="248" t="s">
        <v>75</v>
      </c>
      <c r="E482" s="248"/>
      <c r="F482" s="248"/>
      <c r="G482" s="249" t="s">
        <v>71</v>
      </c>
      <c r="H482" s="249"/>
      <c r="I482" s="7"/>
      <c r="J482" s="250" t="s">
        <v>242</v>
      </c>
      <c r="K482" s="250"/>
      <c r="L482" s="250"/>
    </row>
    <row r="483" spans="2:14">
      <c r="C483" s="8"/>
      <c r="D483" s="8"/>
      <c r="E483" s="8"/>
      <c r="F483" s="7"/>
      <c r="G483" s="249" t="s">
        <v>72</v>
      </c>
      <c r="H483" s="249"/>
      <c r="I483" s="7"/>
      <c r="J483" s="249" t="s">
        <v>73</v>
      </c>
      <c r="K483" s="249"/>
      <c r="L483" s="249"/>
    </row>
    <row r="484" spans="2:14">
      <c r="C484" s="8"/>
      <c r="D484" s="8"/>
      <c r="E484" s="8"/>
      <c r="F484" s="7"/>
      <c r="G484" s="127"/>
      <c r="H484" s="127"/>
      <c r="I484" s="7"/>
      <c r="J484" s="127"/>
      <c r="K484" s="127"/>
      <c r="L484" s="127"/>
    </row>
    <row r="485" spans="2:14">
      <c r="C485" s="8"/>
      <c r="D485" s="8"/>
      <c r="E485" s="8"/>
      <c r="F485" s="7"/>
      <c r="G485" s="127"/>
      <c r="H485" s="127"/>
      <c r="I485" s="7"/>
      <c r="J485" s="127"/>
      <c r="K485" s="127"/>
      <c r="L485" s="127"/>
    </row>
    <row r="486" spans="2:14">
      <c r="C486" s="8"/>
      <c r="D486" s="8"/>
      <c r="E486" s="8"/>
      <c r="F486" s="7"/>
      <c r="G486" s="127"/>
      <c r="H486" s="127"/>
      <c r="I486" s="7"/>
      <c r="J486" s="127"/>
      <c r="K486" s="127"/>
      <c r="L486" s="127"/>
    </row>
    <row r="487" spans="2:14">
      <c r="C487" s="8"/>
      <c r="D487" s="8"/>
      <c r="E487" s="8"/>
      <c r="F487" s="7"/>
      <c r="G487" s="127"/>
      <c r="H487" s="127"/>
      <c r="I487" s="7"/>
      <c r="J487" s="127"/>
      <c r="K487" s="127"/>
      <c r="L487" s="127"/>
    </row>
    <row r="488" spans="2:14">
      <c r="C488" s="8"/>
      <c r="D488" s="8"/>
      <c r="E488" s="8"/>
      <c r="F488" s="7"/>
      <c r="G488" s="127"/>
      <c r="H488" s="127"/>
      <c r="I488" s="7"/>
      <c r="J488" s="127"/>
      <c r="K488" s="127"/>
      <c r="L488" s="127"/>
    </row>
    <row r="489" spans="2:14">
      <c r="J489" s="267" t="s">
        <v>128</v>
      </c>
      <c r="K489" s="267"/>
      <c r="L489" s="267"/>
    </row>
    <row r="490" spans="2:14">
      <c r="J490" s="31"/>
      <c r="K490" s="31"/>
      <c r="L490" s="31"/>
    </row>
    <row r="491" spans="2:14">
      <c r="B491" s="268" t="s">
        <v>126</v>
      </c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</row>
    <row r="492" spans="2:14">
      <c r="B492" s="268" t="s">
        <v>127</v>
      </c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</row>
    <row r="493" spans="2:14">
      <c r="B493" s="268" t="s">
        <v>329</v>
      </c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</row>
    <row r="494" spans="2:14">
      <c r="N494" s="12"/>
    </row>
    <row r="495" spans="2:14">
      <c r="B495" s="251" t="s">
        <v>29</v>
      </c>
      <c r="C495" s="251"/>
      <c r="D495" s="29" t="s">
        <v>30</v>
      </c>
      <c r="E495" s="252" t="s">
        <v>150</v>
      </c>
      <c r="F495" s="252"/>
      <c r="G495" s="252"/>
      <c r="H495" s="252"/>
      <c r="I495" s="252"/>
      <c r="J495" s="252"/>
      <c r="K495" s="252"/>
      <c r="L495" s="252"/>
    </row>
    <row r="496" spans="2:14">
      <c r="B496" s="251"/>
      <c r="C496" s="251"/>
      <c r="D496" s="29" t="s">
        <v>31</v>
      </c>
      <c r="E496" s="252">
        <v>104021</v>
      </c>
      <c r="F496" s="252"/>
      <c r="G496" s="252"/>
      <c r="H496" s="252"/>
      <c r="I496" s="252"/>
      <c r="J496" s="252"/>
      <c r="K496" s="252"/>
      <c r="L496" s="252"/>
    </row>
    <row r="497" spans="2:12">
      <c r="B497" s="247"/>
      <c r="C497" s="247"/>
      <c r="D497" s="247"/>
      <c r="E497" s="247"/>
      <c r="F497" s="247"/>
      <c r="G497" s="247"/>
      <c r="H497" s="247"/>
      <c r="I497" s="247"/>
      <c r="J497" s="247"/>
      <c r="K497" s="247"/>
      <c r="L497" s="247"/>
    </row>
    <row r="498" spans="2:12">
      <c r="B498" s="251" t="s">
        <v>32</v>
      </c>
      <c r="C498" s="251"/>
      <c r="D498" s="29" t="s">
        <v>30</v>
      </c>
      <c r="E498" s="252" t="s">
        <v>150</v>
      </c>
      <c r="F498" s="252"/>
      <c r="G498" s="252"/>
      <c r="H498" s="252"/>
      <c r="I498" s="252"/>
      <c r="J498" s="252"/>
      <c r="K498" s="252"/>
      <c r="L498" s="252"/>
    </row>
    <row r="499" spans="2:12">
      <c r="B499" s="251"/>
      <c r="C499" s="251"/>
      <c r="D499" s="29" t="s">
        <v>31</v>
      </c>
      <c r="E499" s="252">
        <v>104021</v>
      </c>
      <c r="F499" s="252"/>
      <c r="G499" s="252"/>
      <c r="H499" s="252"/>
      <c r="I499" s="252"/>
      <c r="J499" s="252"/>
      <c r="K499" s="252"/>
      <c r="L499" s="252"/>
    </row>
    <row r="500" spans="2:12"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</row>
    <row r="501" spans="2:12">
      <c r="B501" s="251" t="s">
        <v>33</v>
      </c>
      <c r="C501" s="251"/>
      <c r="D501" s="251"/>
      <c r="E501" s="252" t="s">
        <v>150</v>
      </c>
      <c r="F501" s="252"/>
      <c r="G501" s="252"/>
      <c r="H501" s="252"/>
      <c r="I501" s="252"/>
      <c r="J501" s="252"/>
      <c r="K501" s="252"/>
      <c r="L501" s="252"/>
    </row>
    <row r="502" spans="2:12"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</row>
    <row r="503" spans="2:12">
      <c r="B503" s="251" t="s">
        <v>34</v>
      </c>
      <c r="C503" s="251"/>
      <c r="D503" s="251"/>
      <c r="E503" s="252">
        <v>1006</v>
      </c>
      <c r="F503" s="252"/>
      <c r="G503" s="252"/>
      <c r="H503" s="252"/>
      <c r="I503" s="252"/>
      <c r="J503" s="252"/>
      <c r="K503" s="252"/>
      <c r="L503" s="252"/>
    </row>
    <row r="504" spans="2:12"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</row>
    <row r="505" spans="2:12">
      <c r="B505" s="251" t="s">
        <v>35</v>
      </c>
      <c r="C505" s="251"/>
      <c r="D505" s="251"/>
      <c r="E505" s="252">
        <v>1</v>
      </c>
      <c r="F505" s="252"/>
      <c r="G505" s="252"/>
      <c r="H505" s="252"/>
      <c r="I505" s="252"/>
      <c r="J505" s="252"/>
      <c r="K505" s="252"/>
      <c r="L505" s="252"/>
    </row>
    <row r="506" spans="2:12">
      <c r="B506" s="247"/>
      <c r="C506" s="247"/>
      <c r="D506" s="247"/>
      <c r="E506" s="247"/>
      <c r="F506" s="247"/>
      <c r="G506" s="247"/>
      <c r="H506" s="247"/>
      <c r="I506" s="247"/>
      <c r="J506" s="247"/>
      <c r="K506" s="247"/>
      <c r="L506" s="247"/>
    </row>
    <row r="507" spans="2:12">
      <c r="B507" s="256" t="s">
        <v>36</v>
      </c>
      <c r="C507" s="256"/>
      <c r="D507" s="29" t="s">
        <v>37</v>
      </c>
      <c r="E507" s="269" t="s">
        <v>148</v>
      </c>
      <c r="F507" s="269"/>
      <c r="G507" s="269"/>
      <c r="H507" s="269"/>
      <c r="I507" s="269"/>
      <c r="J507" s="269"/>
      <c r="K507" s="269"/>
      <c r="L507" s="269"/>
    </row>
    <row r="508" spans="2:12">
      <c r="B508" s="256"/>
      <c r="C508" s="256"/>
      <c r="D508" s="29" t="s">
        <v>38</v>
      </c>
      <c r="E508" s="269" t="s">
        <v>148</v>
      </c>
      <c r="F508" s="269"/>
      <c r="G508" s="269"/>
      <c r="H508" s="269"/>
      <c r="I508" s="269"/>
      <c r="J508" s="269"/>
      <c r="K508" s="269"/>
      <c r="L508" s="269"/>
    </row>
    <row r="509" spans="2:12">
      <c r="B509" s="256"/>
      <c r="C509" s="256"/>
      <c r="D509" s="29" t="s">
        <v>39</v>
      </c>
      <c r="E509" s="269" t="s">
        <v>149</v>
      </c>
      <c r="F509" s="269"/>
      <c r="G509" s="269"/>
      <c r="H509" s="269"/>
      <c r="I509" s="269"/>
      <c r="J509" s="269"/>
      <c r="K509" s="269"/>
      <c r="L509" s="269"/>
    </row>
    <row r="510" spans="2:12"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</row>
    <row r="511" spans="2:12" ht="27" customHeight="1">
      <c r="B511" s="258" t="s">
        <v>40</v>
      </c>
      <c r="C511" s="259"/>
      <c r="D511" s="29" t="s">
        <v>41</v>
      </c>
      <c r="E511" s="264" t="s">
        <v>162</v>
      </c>
      <c r="F511" s="265"/>
      <c r="G511" s="265"/>
      <c r="H511" s="265"/>
      <c r="I511" s="265"/>
      <c r="J511" s="265"/>
      <c r="K511" s="265"/>
      <c r="L511" s="266"/>
    </row>
    <row r="512" spans="2:12" ht="27">
      <c r="B512" s="260"/>
      <c r="C512" s="261"/>
      <c r="D512" s="29" t="s">
        <v>42</v>
      </c>
      <c r="E512" s="252">
        <v>1137</v>
      </c>
      <c r="F512" s="252"/>
      <c r="G512" s="252"/>
      <c r="H512" s="252"/>
      <c r="I512" s="252"/>
      <c r="J512" s="252"/>
      <c r="K512" s="252"/>
      <c r="L512" s="252"/>
    </row>
    <row r="513" spans="2:15" ht="27">
      <c r="B513" s="260"/>
      <c r="C513" s="261"/>
      <c r="D513" s="29" t="s">
        <v>43</v>
      </c>
      <c r="E513" s="264" t="s">
        <v>262</v>
      </c>
      <c r="F513" s="265"/>
      <c r="G513" s="265"/>
      <c r="H513" s="265"/>
      <c r="I513" s="265"/>
      <c r="J513" s="265"/>
      <c r="K513" s="265"/>
      <c r="L513" s="266"/>
    </row>
    <row r="514" spans="2:15" ht="27">
      <c r="B514" s="262"/>
      <c r="C514" s="263"/>
      <c r="D514" s="29" t="s">
        <v>44</v>
      </c>
      <c r="E514" s="252">
        <v>11003</v>
      </c>
      <c r="F514" s="252"/>
      <c r="G514" s="252"/>
      <c r="H514" s="252"/>
      <c r="I514" s="252"/>
      <c r="J514" s="252"/>
      <c r="K514" s="252"/>
      <c r="L514" s="252"/>
    </row>
    <row r="515" spans="2:15"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</row>
    <row r="516" spans="2:15">
      <c r="B516" s="251" t="s">
        <v>45</v>
      </c>
      <c r="C516" s="251"/>
      <c r="D516" s="251"/>
      <c r="E516" s="252" t="s">
        <v>154</v>
      </c>
      <c r="F516" s="252"/>
      <c r="G516" s="252"/>
      <c r="H516" s="252"/>
      <c r="I516" s="252"/>
      <c r="J516" s="252"/>
      <c r="K516" s="252"/>
      <c r="L516" s="252"/>
    </row>
    <row r="518" spans="2:15" ht="51" customHeight="1">
      <c r="B518" s="253" t="s">
        <v>50</v>
      </c>
      <c r="C518" s="254" t="s">
        <v>1</v>
      </c>
      <c r="D518" s="254"/>
      <c r="E518" s="253" t="s">
        <v>49</v>
      </c>
      <c r="F518" s="253" t="s">
        <v>3</v>
      </c>
      <c r="G518" s="253"/>
      <c r="H518" s="253"/>
      <c r="I518" s="253" t="s">
        <v>47</v>
      </c>
      <c r="J518" s="253" t="s">
        <v>4</v>
      </c>
      <c r="K518" s="253" t="s">
        <v>5</v>
      </c>
      <c r="L518" s="253" t="s">
        <v>6</v>
      </c>
      <c r="M518" s="253" t="s">
        <v>46</v>
      </c>
      <c r="N518" s="253"/>
      <c r="O518" s="253" t="s">
        <v>7</v>
      </c>
    </row>
    <row r="519" spans="2:15" ht="67.5">
      <c r="B519" s="253"/>
      <c r="C519" s="30" t="s">
        <v>8</v>
      </c>
      <c r="D519" s="28" t="s">
        <v>0</v>
      </c>
      <c r="E519" s="253"/>
      <c r="F519" s="28" t="s">
        <v>48</v>
      </c>
      <c r="G519" s="28" t="s">
        <v>9</v>
      </c>
      <c r="H519" s="28" t="s">
        <v>10</v>
      </c>
      <c r="I519" s="253"/>
      <c r="J519" s="253"/>
      <c r="K519" s="253"/>
      <c r="L519" s="253"/>
      <c r="M519" s="28" t="s">
        <v>11</v>
      </c>
      <c r="N519" s="28" t="s">
        <v>12</v>
      </c>
      <c r="O519" s="253"/>
    </row>
    <row r="520" spans="2:15">
      <c r="B520" s="32" t="s">
        <v>13</v>
      </c>
      <c r="C520" s="32" t="s">
        <v>14</v>
      </c>
      <c r="D520" s="32" t="s">
        <v>15</v>
      </c>
      <c r="E520" s="32" t="s">
        <v>16</v>
      </c>
      <c r="F520" s="32" t="s">
        <v>17</v>
      </c>
      <c r="G520" s="32" t="s">
        <v>18</v>
      </c>
      <c r="H520" s="32" t="s">
        <v>19</v>
      </c>
      <c r="I520" s="32" t="s">
        <v>20</v>
      </c>
      <c r="J520" s="32" t="s">
        <v>21</v>
      </c>
      <c r="K520" s="32" t="s">
        <v>22</v>
      </c>
      <c r="L520" s="32" t="s">
        <v>23</v>
      </c>
      <c r="M520" s="32" t="s">
        <v>24</v>
      </c>
      <c r="N520" s="32" t="s">
        <v>25</v>
      </c>
      <c r="O520" s="32" t="s">
        <v>26</v>
      </c>
    </row>
    <row r="521" spans="2:15">
      <c r="B521" s="4">
        <v>1100000</v>
      </c>
      <c r="C521" s="5" t="s">
        <v>76</v>
      </c>
      <c r="D521" s="4" t="s">
        <v>28</v>
      </c>
      <c r="E521" s="198">
        <f>E523</f>
        <v>99896</v>
      </c>
      <c r="F521" s="25">
        <f t="shared" ref="F521:G521" si="63">F523</f>
        <v>0</v>
      </c>
      <c r="G521" s="25">
        <f t="shared" si="63"/>
        <v>-296</v>
      </c>
      <c r="H521" s="25"/>
      <c r="I521" s="198">
        <f t="shared" ref="I521" si="64">E521+F521+G521+H521</f>
        <v>99600</v>
      </c>
      <c r="J521" s="198">
        <f>J523</f>
        <v>67768.19</v>
      </c>
      <c r="K521" s="198">
        <f t="shared" ref="K521:L521" si="65">K523</f>
        <v>67768.19</v>
      </c>
      <c r="L521" s="198">
        <f t="shared" si="65"/>
        <v>67768.19</v>
      </c>
      <c r="M521" s="10"/>
      <c r="N521" s="10"/>
      <c r="O521" s="10"/>
    </row>
    <row r="522" spans="2:15">
      <c r="B522" s="4">
        <v>1176000</v>
      </c>
      <c r="C522" s="6" t="s">
        <v>63</v>
      </c>
      <c r="D522" s="4" t="s">
        <v>28</v>
      </c>
      <c r="E522" s="198"/>
      <c r="F522" s="10"/>
      <c r="G522" s="10"/>
      <c r="H522" s="10"/>
      <c r="I522" s="198"/>
      <c r="J522" s="198"/>
      <c r="K522" s="198"/>
      <c r="L522" s="198"/>
      <c r="M522" s="10"/>
      <c r="N522" s="10"/>
      <c r="O522" s="10"/>
    </row>
    <row r="523" spans="2:15">
      <c r="B523" s="4">
        <v>1176100</v>
      </c>
      <c r="C523" s="5" t="s">
        <v>119</v>
      </c>
      <c r="D523" s="4">
        <v>486100</v>
      </c>
      <c r="E523" s="198">
        <v>99896</v>
      </c>
      <c r="F523" s="10"/>
      <c r="G523" s="25">
        <v>-296</v>
      </c>
      <c r="H523" s="10"/>
      <c r="I523" s="198">
        <f>E523+F523+G523+H523</f>
        <v>99600</v>
      </c>
      <c r="J523" s="198">
        <v>67768.19</v>
      </c>
      <c r="K523" s="198">
        <v>67768.19</v>
      </c>
      <c r="L523" s="198">
        <v>67768.19</v>
      </c>
      <c r="M523" s="10"/>
      <c r="N523" s="10"/>
      <c r="O523" s="10"/>
    </row>
    <row r="524" spans="2:15">
      <c r="B524" s="4">
        <v>1000000</v>
      </c>
      <c r="C524" s="4" t="s">
        <v>215</v>
      </c>
      <c r="D524" s="4"/>
      <c r="E524" s="198">
        <f>E521</f>
        <v>99896</v>
      </c>
      <c r="F524" s="25">
        <f t="shared" ref="F524:G524" si="66">F521</f>
        <v>0</v>
      </c>
      <c r="G524" s="25">
        <f t="shared" si="66"/>
        <v>-296</v>
      </c>
      <c r="H524" s="10"/>
      <c r="I524" s="198">
        <f>E524+F524+G524+H524</f>
        <v>99600</v>
      </c>
      <c r="J524" s="198">
        <f>J523</f>
        <v>67768.19</v>
      </c>
      <c r="K524" s="198">
        <f t="shared" ref="K524:L524" si="67">K523</f>
        <v>67768.19</v>
      </c>
      <c r="L524" s="198">
        <f t="shared" si="67"/>
        <v>67768.19</v>
      </c>
      <c r="M524" s="10"/>
      <c r="N524" s="10"/>
      <c r="O524" s="10"/>
    </row>
    <row r="525" spans="2:15" ht="17.25">
      <c r="B525" s="56"/>
      <c r="C525" s="56"/>
      <c r="D525" s="56"/>
      <c r="E525" s="57"/>
      <c r="F525" s="58"/>
      <c r="G525" s="58"/>
      <c r="H525" s="58"/>
      <c r="I525" s="177"/>
      <c r="J525" s="58"/>
      <c r="K525" s="58"/>
      <c r="L525" s="58"/>
      <c r="M525" s="58"/>
      <c r="N525" s="58"/>
      <c r="O525" s="58"/>
    </row>
    <row r="527" spans="2:15">
      <c r="C527" s="161" t="s">
        <v>330</v>
      </c>
      <c r="D527" s="248" t="s">
        <v>70</v>
      </c>
      <c r="E527" s="248"/>
      <c r="F527" s="248"/>
      <c r="G527" s="249" t="s">
        <v>71</v>
      </c>
      <c r="H527" s="249"/>
      <c r="J527" s="250" t="s">
        <v>155</v>
      </c>
      <c r="K527" s="250"/>
      <c r="L527" s="250"/>
    </row>
    <row r="528" spans="2:15">
      <c r="C528" s="8"/>
      <c r="D528" s="8"/>
      <c r="E528" s="1"/>
      <c r="G528" s="249" t="s">
        <v>72</v>
      </c>
      <c r="H528" s="249"/>
      <c r="J528" s="249" t="s">
        <v>73</v>
      </c>
      <c r="K528" s="249"/>
      <c r="L528" s="249"/>
    </row>
    <row r="529" spans="2:14">
      <c r="C529" s="27" t="s">
        <v>74</v>
      </c>
      <c r="D529" s="8"/>
      <c r="E529" s="8"/>
      <c r="F529" s="8"/>
      <c r="G529" s="8"/>
      <c r="H529" s="8"/>
      <c r="I529" s="8"/>
    </row>
    <row r="530" spans="2:14" ht="16.5" customHeight="1">
      <c r="C530" s="8"/>
      <c r="D530" s="248" t="s">
        <v>75</v>
      </c>
      <c r="E530" s="248"/>
      <c r="F530" s="248"/>
      <c r="G530" s="249" t="s">
        <v>71</v>
      </c>
      <c r="H530" s="249"/>
      <c r="I530" s="7"/>
      <c r="J530" s="250" t="s">
        <v>242</v>
      </c>
      <c r="K530" s="250"/>
      <c r="L530" s="250"/>
    </row>
    <row r="531" spans="2:14">
      <c r="C531" s="8"/>
      <c r="D531" s="8"/>
      <c r="E531" s="8"/>
      <c r="F531" s="7"/>
      <c r="G531" s="249" t="s">
        <v>72</v>
      </c>
      <c r="H531" s="249"/>
      <c r="I531" s="7"/>
      <c r="J531" s="249" t="s">
        <v>73</v>
      </c>
      <c r="K531" s="249"/>
      <c r="L531" s="249"/>
    </row>
    <row r="532" spans="2:14">
      <c r="C532" s="8"/>
      <c r="D532" s="8"/>
      <c r="E532" s="8"/>
      <c r="F532" s="7"/>
      <c r="G532" s="27"/>
      <c r="H532" s="27"/>
      <c r="I532" s="7"/>
      <c r="J532" s="27"/>
      <c r="K532" s="27"/>
      <c r="L532" s="27"/>
    </row>
    <row r="533" spans="2:14" ht="18" customHeight="1">
      <c r="C533" s="8"/>
      <c r="D533" s="8"/>
      <c r="E533" s="8"/>
      <c r="F533" s="7"/>
      <c r="G533" s="27"/>
      <c r="H533" s="27"/>
      <c r="I533" s="7"/>
      <c r="J533" s="27"/>
      <c r="K533" s="27"/>
      <c r="L533" s="27"/>
    </row>
    <row r="534" spans="2:14">
      <c r="C534" s="8"/>
      <c r="D534" s="8"/>
      <c r="E534" s="8"/>
      <c r="F534" s="7"/>
      <c r="G534" s="127"/>
      <c r="H534" s="127"/>
      <c r="I534" s="7"/>
      <c r="J534" s="127"/>
      <c r="K534" s="127"/>
      <c r="L534" s="127"/>
    </row>
    <row r="535" spans="2:14">
      <c r="J535" s="267" t="s">
        <v>128</v>
      </c>
      <c r="K535" s="267"/>
      <c r="L535" s="267"/>
    </row>
    <row r="536" spans="2:14">
      <c r="J536" s="63"/>
      <c r="K536" s="63"/>
      <c r="L536" s="63"/>
    </row>
    <row r="537" spans="2:14">
      <c r="B537" s="268" t="s">
        <v>126</v>
      </c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</row>
    <row r="538" spans="2:14">
      <c r="B538" s="268" t="s">
        <v>127</v>
      </c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</row>
    <row r="539" spans="2:14">
      <c r="B539" s="268" t="s">
        <v>329</v>
      </c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</row>
    <row r="540" spans="2:14">
      <c r="N540" s="12"/>
    </row>
    <row r="541" spans="2:14">
      <c r="B541" s="251" t="s">
        <v>29</v>
      </c>
      <c r="C541" s="251"/>
      <c r="D541" s="61" t="s">
        <v>30</v>
      </c>
      <c r="E541" s="252" t="s">
        <v>150</v>
      </c>
      <c r="F541" s="252"/>
      <c r="G541" s="252"/>
      <c r="H541" s="252"/>
      <c r="I541" s="252"/>
      <c r="J541" s="252"/>
      <c r="K541" s="252"/>
      <c r="L541" s="252"/>
    </row>
    <row r="542" spans="2:14">
      <c r="B542" s="251"/>
      <c r="C542" s="251"/>
      <c r="D542" s="61" t="s">
        <v>31</v>
      </c>
      <c r="E542" s="252">
        <v>104021</v>
      </c>
      <c r="F542" s="252"/>
      <c r="G542" s="252"/>
      <c r="H542" s="252"/>
      <c r="I542" s="252"/>
      <c r="J542" s="252"/>
      <c r="K542" s="252"/>
      <c r="L542" s="252"/>
    </row>
    <row r="543" spans="2:14"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</row>
    <row r="544" spans="2:14">
      <c r="B544" s="251" t="s">
        <v>32</v>
      </c>
      <c r="C544" s="251"/>
      <c r="D544" s="61" t="s">
        <v>30</v>
      </c>
      <c r="E544" s="252" t="s">
        <v>150</v>
      </c>
      <c r="F544" s="252"/>
      <c r="G544" s="252"/>
      <c r="H544" s="252"/>
      <c r="I544" s="252"/>
      <c r="J544" s="252"/>
      <c r="K544" s="252"/>
      <c r="L544" s="252"/>
    </row>
    <row r="545" spans="2:12">
      <c r="B545" s="251"/>
      <c r="C545" s="251"/>
      <c r="D545" s="61" t="s">
        <v>31</v>
      </c>
      <c r="E545" s="252">
        <v>104021</v>
      </c>
      <c r="F545" s="252"/>
      <c r="G545" s="252"/>
      <c r="H545" s="252"/>
      <c r="I545" s="252"/>
      <c r="J545" s="252"/>
      <c r="K545" s="252"/>
      <c r="L545" s="252"/>
    </row>
    <row r="546" spans="2:12"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</row>
    <row r="547" spans="2:12">
      <c r="B547" s="251" t="s">
        <v>33</v>
      </c>
      <c r="C547" s="251"/>
      <c r="D547" s="251"/>
      <c r="E547" s="252" t="s">
        <v>150</v>
      </c>
      <c r="F547" s="252"/>
      <c r="G547" s="252"/>
      <c r="H547" s="252"/>
      <c r="I547" s="252"/>
      <c r="J547" s="252"/>
      <c r="K547" s="252"/>
      <c r="L547" s="252"/>
    </row>
    <row r="548" spans="2:12">
      <c r="B548" s="247"/>
      <c r="C548" s="247"/>
      <c r="D548" s="247"/>
      <c r="E548" s="247"/>
      <c r="F548" s="247"/>
      <c r="G548" s="247"/>
      <c r="H548" s="247"/>
      <c r="I548" s="247"/>
      <c r="J548" s="247"/>
      <c r="K548" s="247"/>
      <c r="L548" s="247"/>
    </row>
    <row r="549" spans="2:12">
      <c r="B549" s="251" t="s">
        <v>34</v>
      </c>
      <c r="C549" s="251"/>
      <c r="D549" s="251"/>
      <c r="E549" s="252">
        <v>1006</v>
      </c>
      <c r="F549" s="252"/>
      <c r="G549" s="252"/>
      <c r="H549" s="252"/>
      <c r="I549" s="252"/>
      <c r="J549" s="252"/>
      <c r="K549" s="252"/>
      <c r="L549" s="252"/>
    </row>
    <row r="550" spans="2:12"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</row>
    <row r="551" spans="2:12">
      <c r="B551" s="251" t="s">
        <v>35</v>
      </c>
      <c r="C551" s="251"/>
      <c r="D551" s="251"/>
      <c r="E551" s="252">
        <v>1</v>
      </c>
      <c r="F551" s="252"/>
      <c r="G551" s="252"/>
      <c r="H551" s="252"/>
      <c r="I551" s="252"/>
      <c r="J551" s="252"/>
      <c r="K551" s="252"/>
      <c r="L551" s="252"/>
    </row>
    <row r="552" spans="2:12">
      <c r="B552" s="247"/>
      <c r="C552" s="247"/>
      <c r="D552" s="247"/>
      <c r="E552" s="247"/>
      <c r="F552" s="247"/>
      <c r="G552" s="247"/>
      <c r="H552" s="247"/>
      <c r="I552" s="247"/>
      <c r="J552" s="247"/>
      <c r="K552" s="247"/>
      <c r="L552" s="247"/>
    </row>
    <row r="553" spans="2:12">
      <c r="B553" s="256" t="s">
        <v>36</v>
      </c>
      <c r="C553" s="256"/>
      <c r="D553" s="61" t="s">
        <v>37</v>
      </c>
      <c r="E553" s="252" t="s">
        <v>167</v>
      </c>
      <c r="F553" s="252"/>
      <c r="G553" s="252"/>
      <c r="H553" s="252"/>
      <c r="I553" s="252"/>
      <c r="J553" s="252"/>
      <c r="K553" s="252"/>
      <c r="L553" s="252"/>
    </row>
    <row r="554" spans="2:12">
      <c r="B554" s="256"/>
      <c r="C554" s="256"/>
      <c r="D554" s="61" t="s">
        <v>38</v>
      </c>
      <c r="E554" s="269" t="s">
        <v>156</v>
      </c>
      <c r="F554" s="269"/>
      <c r="G554" s="269"/>
      <c r="H554" s="269"/>
      <c r="I554" s="269"/>
      <c r="J554" s="269"/>
      <c r="K554" s="269"/>
      <c r="L554" s="269"/>
    </row>
    <row r="555" spans="2:12">
      <c r="B555" s="256"/>
      <c r="C555" s="256"/>
      <c r="D555" s="61" t="s">
        <v>39</v>
      </c>
      <c r="E555" s="269" t="s">
        <v>148</v>
      </c>
      <c r="F555" s="269"/>
      <c r="G555" s="269"/>
      <c r="H555" s="269"/>
      <c r="I555" s="269"/>
      <c r="J555" s="269"/>
      <c r="K555" s="269"/>
      <c r="L555" s="269"/>
    </row>
    <row r="556" spans="2:12"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</row>
    <row r="557" spans="2:12" ht="27">
      <c r="B557" s="258" t="s">
        <v>40</v>
      </c>
      <c r="C557" s="259"/>
      <c r="D557" s="61" t="s">
        <v>41</v>
      </c>
      <c r="E557" s="264" t="s">
        <v>151</v>
      </c>
      <c r="F557" s="265"/>
      <c r="G557" s="265"/>
      <c r="H557" s="265"/>
      <c r="I557" s="265"/>
      <c r="J557" s="265"/>
      <c r="K557" s="265"/>
      <c r="L557" s="266"/>
    </row>
    <row r="558" spans="2:12" ht="27">
      <c r="B558" s="260"/>
      <c r="C558" s="261"/>
      <c r="D558" s="61" t="s">
        <v>42</v>
      </c>
      <c r="E558" s="252">
        <v>1108</v>
      </c>
      <c r="F558" s="252"/>
      <c r="G558" s="252"/>
      <c r="H558" s="252"/>
      <c r="I558" s="252"/>
      <c r="J558" s="252"/>
      <c r="K558" s="252"/>
      <c r="L558" s="252"/>
    </row>
    <row r="559" spans="2:12" ht="44.25" customHeight="1">
      <c r="B559" s="260"/>
      <c r="C559" s="261"/>
      <c r="D559" s="61" t="s">
        <v>43</v>
      </c>
      <c r="E559" s="264" t="s">
        <v>223</v>
      </c>
      <c r="F559" s="265"/>
      <c r="G559" s="265"/>
      <c r="H559" s="265"/>
      <c r="I559" s="265"/>
      <c r="J559" s="265"/>
      <c r="K559" s="265"/>
      <c r="L559" s="266"/>
    </row>
    <row r="560" spans="2:12" ht="27">
      <c r="B560" s="262"/>
      <c r="C560" s="263"/>
      <c r="D560" s="61" t="s">
        <v>44</v>
      </c>
      <c r="E560" s="252">
        <v>11005</v>
      </c>
      <c r="F560" s="252"/>
      <c r="G560" s="252"/>
      <c r="H560" s="252"/>
      <c r="I560" s="252"/>
      <c r="J560" s="252"/>
      <c r="K560" s="252"/>
      <c r="L560" s="252"/>
    </row>
    <row r="561" spans="2:15"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</row>
    <row r="562" spans="2:15">
      <c r="B562" s="251" t="s">
        <v>45</v>
      </c>
      <c r="C562" s="251"/>
      <c r="D562" s="251"/>
      <c r="E562" s="252" t="s">
        <v>154</v>
      </c>
      <c r="F562" s="252"/>
      <c r="G562" s="252"/>
      <c r="H562" s="252"/>
      <c r="I562" s="252"/>
      <c r="J562" s="252"/>
      <c r="K562" s="252"/>
      <c r="L562" s="252"/>
    </row>
    <row r="564" spans="2:15" ht="54.75" customHeight="1">
      <c r="B564" s="253" t="s">
        <v>50</v>
      </c>
      <c r="C564" s="254" t="s">
        <v>1</v>
      </c>
      <c r="D564" s="254"/>
      <c r="E564" s="253" t="s">
        <v>49</v>
      </c>
      <c r="F564" s="253" t="s">
        <v>3</v>
      </c>
      <c r="G564" s="253"/>
      <c r="H564" s="253"/>
      <c r="I564" s="253" t="s">
        <v>47</v>
      </c>
      <c r="J564" s="253" t="s">
        <v>4</v>
      </c>
      <c r="K564" s="253" t="s">
        <v>5</v>
      </c>
      <c r="L564" s="253" t="s">
        <v>6</v>
      </c>
      <c r="M564" s="253" t="s">
        <v>46</v>
      </c>
      <c r="N564" s="253"/>
      <c r="O564" s="253" t="s">
        <v>7</v>
      </c>
    </row>
    <row r="565" spans="2:15" ht="67.5">
      <c r="B565" s="253"/>
      <c r="C565" s="62" t="s">
        <v>8</v>
      </c>
      <c r="D565" s="60" t="s">
        <v>0</v>
      </c>
      <c r="E565" s="253"/>
      <c r="F565" s="60" t="s">
        <v>48</v>
      </c>
      <c r="G565" s="60" t="s">
        <v>9</v>
      </c>
      <c r="H565" s="60" t="s">
        <v>10</v>
      </c>
      <c r="I565" s="253"/>
      <c r="J565" s="253"/>
      <c r="K565" s="253"/>
      <c r="L565" s="253"/>
      <c r="M565" s="60" t="s">
        <v>11</v>
      </c>
      <c r="N565" s="60" t="s">
        <v>12</v>
      </c>
      <c r="O565" s="253"/>
    </row>
    <row r="566" spans="2:15">
      <c r="B566" s="64" t="s">
        <v>13</v>
      </c>
      <c r="C566" s="64" t="s">
        <v>14</v>
      </c>
      <c r="D566" s="64" t="s">
        <v>15</v>
      </c>
      <c r="E566" s="64" t="s">
        <v>16</v>
      </c>
      <c r="F566" s="64" t="s">
        <v>17</v>
      </c>
      <c r="G566" s="64" t="s">
        <v>18</v>
      </c>
      <c r="H566" s="64" t="s">
        <v>19</v>
      </c>
      <c r="I566" s="64" t="s">
        <v>20</v>
      </c>
      <c r="J566" s="64" t="s">
        <v>21</v>
      </c>
      <c r="K566" s="64" t="s">
        <v>22</v>
      </c>
      <c r="L566" s="64" t="s">
        <v>23</v>
      </c>
      <c r="M566" s="64" t="s">
        <v>24</v>
      </c>
      <c r="N566" s="64" t="s">
        <v>25</v>
      </c>
      <c r="O566" s="64" t="s">
        <v>26</v>
      </c>
    </row>
    <row r="567" spans="2:15">
      <c r="B567" s="4">
        <v>1100000</v>
      </c>
      <c r="C567" s="5" t="s">
        <v>76</v>
      </c>
      <c r="D567" s="4" t="s">
        <v>28</v>
      </c>
      <c r="E567" s="25">
        <f>E569</f>
        <v>0</v>
      </c>
      <c r="F567" s="25">
        <f t="shared" ref="F567:H567" si="68">F569</f>
        <v>0</v>
      </c>
      <c r="G567" s="198">
        <f>G568</f>
        <v>13047.85</v>
      </c>
      <c r="H567" s="25">
        <f t="shared" si="68"/>
        <v>0</v>
      </c>
      <c r="I567" s="198">
        <f t="shared" ref="I567" si="69">E567+F567+G567+H567</f>
        <v>13047.85</v>
      </c>
      <c r="J567" s="198">
        <f>J569</f>
        <v>13047.85</v>
      </c>
      <c r="K567" s="198">
        <f t="shared" ref="K567:L567" si="70">K569</f>
        <v>13047.85</v>
      </c>
      <c r="L567" s="198">
        <f t="shared" si="70"/>
        <v>13047.85</v>
      </c>
      <c r="M567" s="10"/>
      <c r="N567" s="10"/>
      <c r="O567" s="10"/>
    </row>
    <row r="568" spans="2:15" ht="27">
      <c r="B568" s="4">
        <v>1172000</v>
      </c>
      <c r="C568" s="6" t="s">
        <v>61</v>
      </c>
      <c r="D568" s="4" t="s">
        <v>28</v>
      </c>
      <c r="E568" s="10"/>
      <c r="F568" s="10"/>
      <c r="G568" s="198">
        <v>13047.85</v>
      </c>
      <c r="H568" s="10"/>
      <c r="I568" s="198">
        <f>E568+F568+G568+H568</f>
        <v>13047.85</v>
      </c>
      <c r="J568" s="198">
        <f>J569</f>
        <v>13047.85</v>
      </c>
      <c r="K568" s="198">
        <f t="shared" ref="K568:L568" si="71">K569</f>
        <v>13047.85</v>
      </c>
      <c r="L568" s="198">
        <f t="shared" si="71"/>
        <v>13047.85</v>
      </c>
      <c r="M568" s="10"/>
      <c r="N568" s="10"/>
      <c r="O568" s="10"/>
    </row>
    <row r="569" spans="2:15">
      <c r="B569" s="4">
        <v>1172300</v>
      </c>
      <c r="C569" s="5" t="s">
        <v>116</v>
      </c>
      <c r="D569" s="4">
        <v>482300</v>
      </c>
      <c r="E569" s="10"/>
      <c r="F569" s="25"/>
      <c r="G569" s="198"/>
      <c r="H569" s="10"/>
      <c r="I569" s="198"/>
      <c r="J569" s="198">
        <v>13047.85</v>
      </c>
      <c r="K569" s="198">
        <v>13047.85</v>
      </c>
      <c r="L569" s="198">
        <v>13047.85</v>
      </c>
      <c r="M569" s="10"/>
      <c r="N569" s="10"/>
      <c r="O569" s="10"/>
    </row>
    <row r="570" spans="2:15">
      <c r="B570" s="4"/>
      <c r="C570" s="4" t="s">
        <v>215</v>
      </c>
      <c r="D570" s="4"/>
      <c r="E570" s="25">
        <f>E567</f>
        <v>0</v>
      </c>
      <c r="F570" s="25">
        <f t="shared" ref="F570:H570" si="72">F567</f>
        <v>0</v>
      </c>
      <c r="G570" s="198">
        <f t="shared" si="72"/>
        <v>13047.85</v>
      </c>
      <c r="H570" s="25">
        <f t="shared" si="72"/>
        <v>0</v>
      </c>
      <c r="I570" s="198">
        <f>E570+F570+G570+H570</f>
        <v>13047.85</v>
      </c>
      <c r="J570" s="198">
        <f>J567</f>
        <v>13047.85</v>
      </c>
      <c r="K570" s="198">
        <f>K567</f>
        <v>13047.85</v>
      </c>
      <c r="L570" s="198">
        <f>L567</f>
        <v>13047.85</v>
      </c>
      <c r="M570" s="10"/>
      <c r="N570" s="10"/>
      <c r="O570" s="10"/>
    </row>
    <row r="571" spans="2:15" s="159" customFormat="1">
      <c r="B571" s="56"/>
      <c r="C571" s="56"/>
      <c r="D571" s="56"/>
      <c r="E571" s="57"/>
      <c r="F571" s="57"/>
      <c r="G571" s="227"/>
      <c r="H571" s="57"/>
      <c r="I571" s="227"/>
      <c r="J571" s="227"/>
      <c r="K571" s="227"/>
      <c r="L571" s="227"/>
      <c r="M571" s="58"/>
      <c r="N571" s="58"/>
      <c r="O571" s="58"/>
    </row>
    <row r="572" spans="2:15">
      <c r="B572" s="56"/>
      <c r="C572" s="56"/>
      <c r="D572" s="56"/>
      <c r="E572" s="57"/>
      <c r="F572" s="58"/>
      <c r="G572" s="58"/>
      <c r="H572" s="58"/>
      <c r="I572" s="57"/>
      <c r="J572" s="57"/>
      <c r="K572" s="57"/>
      <c r="L572" s="57"/>
      <c r="M572" s="58"/>
      <c r="N572" s="58"/>
      <c r="O572" s="58"/>
    </row>
    <row r="573" spans="2:15">
      <c r="C573" s="161" t="s">
        <v>330</v>
      </c>
      <c r="D573" s="248" t="s">
        <v>70</v>
      </c>
      <c r="E573" s="248"/>
      <c r="F573" s="248"/>
      <c r="G573" s="249" t="s">
        <v>71</v>
      </c>
      <c r="H573" s="249"/>
      <c r="J573" s="250" t="s">
        <v>155</v>
      </c>
      <c r="K573" s="250"/>
      <c r="L573" s="250"/>
    </row>
    <row r="574" spans="2:15">
      <c r="C574" s="8"/>
      <c r="D574" s="8"/>
      <c r="E574" s="1"/>
      <c r="G574" s="249" t="s">
        <v>72</v>
      </c>
      <c r="H574" s="249"/>
      <c r="J574" s="249" t="s">
        <v>73</v>
      </c>
      <c r="K574" s="249"/>
      <c r="L574" s="249"/>
    </row>
    <row r="575" spans="2:15">
      <c r="C575" s="59" t="s">
        <v>74</v>
      </c>
      <c r="D575" s="8"/>
      <c r="E575" s="8"/>
      <c r="F575" s="8"/>
      <c r="G575" s="8"/>
      <c r="H575" s="8"/>
      <c r="I575" s="8"/>
    </row>
    <row r="576" spans="2:15" ht="16.5" customHeight="1">
      <c r="C576" s="8"/>
      <c r="D576" s="248" t="s">
        <v>75</v>
      </c>
      <c r="E576" s="248"/>
      <c r="F576" s="248"/>
      <c r="G576" s="249" t="s">
        <v>71</v>
      </c>
      <c r="H576" s="249"/>
      <c r="I576" s="7"/>
      <c r="J576" s="250" t="s">
        <v>242</v>
      </c>
      <c r="K576" s="250"/>
      <c r="L576" s="250"/>
    </row>
    <row r="577" spans="2:14">
      <c r="C577" s="8"/>
      <c r="D577" s="8"/>
      <c r="E577" s="8"/>
      <c r="F577" s="7"/>
      <c r="G577" s="249" t="s">
        <v>72</v>
      </c>
      <c r="H577" s="249"/>
      <c r="I577" s="7"/>
      <c r="J577" s="249" t="s">
        <v>73</v>
      </c>
      <c r="K577" s="249"/>
      <c r="L577" s="249"/>
    </row>
    <row r="579" spans="2:14">
      <c r="C579" s="8"/>
      <c r="D579" s="8"/>
      <c r="E579" s="8"/>
      <c r="F579" s="7"/>
      <c r="G579" s="127"/>
      <c r="H579" s="127"/>
      <c r="I579" s="7"/>
      <c r="J579" s="127"/>
      <c r="K579" s="127"/>
      <c r="L579" s="127"/>
    </row>
    <row r="580" spans="2:14">
      <c r="J580" s="267" t="s">
        <v>128</v>
      </c>
      <c r="K580" s="267"/>
      <c r="L580" s="267"/>
    </row>
    <row r="581" spans="2:14">
      <c r="J581" s="110"/>
      <c r="K581" s="110"/>
      <c r="L581" s="110"/>
    </row>
    <row r="582" spans="2:14">
      <c r="B582" s="268" t="s">
        <v>126</v>
      </c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</row>
    <row r="583" spans="2:14">
      <c r="B583" s="268" t="s">
        <v>127</v>
      </c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</row>
    <row r="584" spans="2:14">
      <c r="B584" s="268" t="s">
        <v>329</v>
      </c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</row>
    <row r="585" spans="2:14">
      <c r="N585" s="12"/>
    </row>
    <row r="586" spans="2:14">
      <c r="B586" s="251" t="s">
        <v>29</v>
      </c>
      <c r="C586" s="251"/>
      <c r="D586" s="108" t="s">
        <v>30</v>
      </c>
      <c r="E586" s="252" t="s">
        <v>150</v>
      </c>
      <c r="F586" s="252"/>
      <c r="G586" s="252"/>
      <c r="H586" s="252"/>
      <c r="I586" s="252"/>
      <c r="J586" s="252"/>
      <c r="K586" s="252"/>
      <c r="L586" s="252"/>
    </row>
    <row r="587" spans="2:14">
      <c r="B587" s="251"/>
      <c r="C587" s="251"/>
      <c r="D587" s="108" t="s">
        <v>31</v>
      </c>
      <c r="E587" s="252">
        <v>104021</v>
      </c>
      <c r="F587" s="252"/>
      <c r="G587" s="252"/>
      <c r="H587" s="252"/>
      <c r="I587" s="252"/>
      <c r="J587" s="252"/>
      <c r="K587" s="252"/>
      <c r="L587" s="252"/>
    </row>
    <row r="588" spans="2:14"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</row>
    <row r="589" spans="2:14">
      <c r="B589" s="251" t="s">
        <v>32</v>
      </c>
      <c r="C589" s="251"/>
      <c r="D589" s="108" t="s">
        <v>30</v>
      </c>
      <c r="E589" s="252" t="s">
        <v>150</v>
      </c>
      <c r="F589" s="252"/>
      <c r="G589" s="252"/>
      <c r="H589" s="252"/>
      <c r="I589" s="252"/>
      <c r="J589" s="252"/>
      <c r="K589" s="252"/>
      <c r="L589" s="252"/>
    </row>
    <row r="590" spans="2:14">
      <c r="B590" s="251"/>
      <c r="C590" s="251"/>
      <c r="D590" s="108" t="s">
        <v>31</v>
      </c>
      <c r="E590" s="252">
        <v>104021</v>
      </c>
      <c r="F590" s="252"/>
      <c r="G590" s="252"/>
      <c r="H590" s="252"/>
      <c r="I590" s="252"/>
      <c r="J590" s="252"/>
      <c r="K590" s="252"/>
      <c r="L590" s="252"/>
    </row>
    <row r="591" spans="2:14"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</row>
    <row r="592" spans="2:14">
      <c r="B592" s="251" t="s">
        <v>33</v>
      </c>
      <c r="C592" s="251"/>
      <c r="D592" s="251"/>
      <c r="E592" s="252" t="s">
        <v>150</v>
      </c>
      <c r="F592" s="252"/>
      <c r="G592" s="252"/>
      <c r="H592" s="252"/>
      <c r="I592" s="252"/>
      <c r="J592" s="252"/>
      <c r="K592" s="252"/>
      <c r="L592" s="252"/>
    </row>
    <row r="593" spans="2:12"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</row>
    <row r="594" spans="2:12">
      <c r="B594" s="251" t="s">
        <v>34</v>
      </c>
      <c r="C594" s="251"/>
      <c r="D594" s="251"/>
      <c r="E594" s="252">
        <v>1006</v>
      </c>
      <c r="F594" s="252"/>
      <c r="G594" s="252"/>
      <c r="H594" s="252"/>
      <c r="I594" s="252"/>
      <c r="J594" s="252"/>
      <c r="K594" s="252"/>
      <c r="L594" s="252"/>
    </row>
    <row r="595" spans="2:12"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</row>
    <row r="596" spans="2:12">
      <c r="B596" s="251" t="s">
        <v>35</v>
      </c>
      <c r="C596" s="251"/>
      <c r="D596" s="251"/>
      <c r="E596" s="252">
        <v>1</v>
      </c>
      <c r="F596" s="252"/>
      <c r="G596" s="252"/>
      <c r="H596" s="252"/>
      <c r="I596" s="252"/>
      <c r="J596" s="252"/>
      <c r="K596" s="252"/>
      <c r="L596" s="252"/>
    </row>
    <row r="597" spans="2:12"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</row>
    <row r="598" spans="2:12">
      <c r="B598" s="256" t="s">
        <v>36</v>
      </c>
      <c r="C598" s="256"/>
      <c r="D598" s="108" t="s">
        <v>37</v>
      </c>
      <c r="E598" s="269" t="s">
        <v>148</v>
      </c>
      <c r="F598" s="269"/>
      <c r="G598" s="269"/>
      <c r="H598" s="269"/>
      <c r="I598" s="269"/>
      <c r="J598" s="269"/>
      <c r="K598" s="269"/>
      <c r="L598" s="269"/>
    </row>
    <row r="599" spans="2:12">
      <c r="B599" s="256"/>
      <c r="C599" s="256"/>
      <c r="D599" s="108" t="s">
        <v>38</v>
      </c>
      <c r="E599" s="269" t="s">
        <v>148</v>
      </c>
      <c r="F599" s="269"/>
      <c r="G599" s="269"/>
      <c r="H599" s="269"/>
      <c r="I599" s="269"/>
      <c r="J599" s="269"/>
      <c r="K599" s="269"/>
      <c r="L599" s="269"/>
    </row>
    <row r="600" spans="2:12">
      <c r="B600" s="256"/>
      <c r="C600" s="256"/>
      <c r="D600" s="108" t="s">
        <v>39</v>
      </c>
      <c r="E600" s="269" t="s">
        <v>149</v>
      </c>
      <c r="F600" s="269"/>
      <c r="G600" s="269"/>
      <c r="H600" s="269"/>
      <c r="I600" s="269"/>
      <c r="J600" s="269"/>
      <c r="K600" s="269"/>
      <c r="L600" s="269"/>
    </row>
    <row r="601" spans="2:12"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</row>
    <row r="602" spans="2:12" ht="27">
      <c r="B602" s="258" t="s">
        <v>40</v>
      </c>
      <c r="C602" s="259"/>
      <c r="D602" s="108" t="s">
        <v>41</v>
      </c>
      <c r="E602" s="264" t="s">
        <v>151</v>
      </c>
      <c r="F602" s="265"/>
      <c r="G602" s="265"/>
      <c r="H602" s="265"/>
      <c r="I602" s="265"/>
      <c r="J602" s="265"/>
      <c r="K602" s="265"/>
      <c r="L602" s="266"/>
    </row>
    <row r="603" spans="2:12" ht="27">
      <c r="B603" s="260"/>
      <c r="C603" s="261"/>
      <c r="D603" s="108" t="s">
        <v>42</v>
      </c>
      <c r="E603" s="252">
        <v>1108</v>
      </c>
      <c r="F603" s="252"/>
      <c r="G603" s="252"/>
      <c r="H603" s="252"/>
      <c r="I603" s="252"/>
      <c r="J603" s="252"/>
      <c r="K603" s="252"/>
      <c r="L603" s="252"/>
    </row>
    <row r="604" spans="2:12" ht="27">
      <c r="B604" s="260"/>
      <c r="C604" s="261"/>
      <c r="D604" s="108" t="s">
        <v>43</v>
      </c>
      <c r="E604" s="264" t="s">
        <v>238</v>
      </c>
      <c r="F604" s="265"/>
      <c r="G604" s="265"/>
      <c r="H604" s="265"/>
      <c r="I604" s="265"/>
      <c r="J604" s="265"/>
      <c r="K604" s="265"/>
      <c r="L604" s="266"/>
    </row>
    <row r="605" spans="2:12" ht="27">
      <c r="B605" s="262"/>
      <c r="C605" s="263"/>
      <c r="D605" s="108" t="s">
        <v>44</v>
      </c>
      <c r="E605" s="252">
        <v>11006</v>
      </c>
      <c r="F605" s="252"/>
      <c r="G605" s="252"/>
      <c r="H605" s="252"/>
      <c r="I605" s="252"/>
      <c r="J605" s="252"/>
      <c r="K605" s="252"/>
      <c r="L605" s="252"/>
    </row>
    <row r="606" spans="2:12"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</row>
    <row r="607" spans="2:12">
      <c r="B607" s="251" t="s">
        <v>45</v>
      </c>
      <c r="C607" s="251"/>
      <c r="D607" s="251"/>
      <c r="E607" s="252" t="s">
        <v>154</v>
      </c>
      <c r="F607" s="252"/>
      <c r="G607" s="252"/>
      <c r="H607" s="252"/>
      <c r="I607" s="252"/>
      <c r="J607" s="252"/>
      <c r="K607" s="252"/>
      <c r="L607" s="252"/>
    </row>
    <row r="609" spans="2:15" ht="72.75" customHeight="1">
      <c r="B609" s="253" t="s">
        <v>50</v>
      </c>
      <c r="C609" s="254" t="s">
        <v>1</v>
      </c>
      <c r="D609" s="254"/>
      <c r="E609" s="253" t="s">
        <v>49</v>
      </c>
      <c r="F609" s="253" t="s">
        <v>3</v>
      </c>
      <c r="G609" s="253"/>
      <c r="H609" s="253"/>
      <c r="I609" s="253" t="s">
        <v>47</v>
      </c>
      <c r="J609" s="253" t="s">
        <v>4</v>
      </c>
      <c r="K609" s="253" t="s">
        <v>5</v>
      </c>
      <c r="L609" s="253" t="s">
        <v>6</v>
      </c>
      <c r="M609" s="253" t="s">
        <v>46</v>
      </c>
      <c r="N609" s="253"/>
      <c r="O609" s="253" t="s">
        <v>7</v>
      </c>
    </row>
    <row r="610" spans="2:15" ht="67.5">
      <c r="B610" s="253"/>
      <c r="C610" s="109" t="s">
        <v>8</v>
      </c>
      <c r="D610" s="107" t="s">
        <v>0</v>
      </c>
      <c r="E610" s="253"/>
      <c r="F610" s="107" t="s">
        <v>48</v>
      </c>
      <c r="G610" s="107" t="s">
        <v>9</v>
      </c>
      <c r="H610" s="107" t="s">
        <v>10</v>
      </c>
      <c r="I610" s="253"/>
      <c r="J610" s="253"/>
      <c r="K610" s="253"/>
      <c r="L610" s="253"/>
      <c r="M610" s="107" t="s">
        <v>11</v>
      </c>
      <c r="N610" s="107" t="s">
        <v>12</v>
      </c>
      <c r="O610" s="253"/>
    </row>
    <row r="611" spans="2:15">
      <c r="B611" s="111" t="s">
        <v>13</v>
      </c>
      <c r="C611" s="111" t="s">
        <v>14</v>
      </c>
      <c r="D611" s="111" t="s">
        <v>15</v>
      </c>
      <c r="E611" s="111" t="s">
        <v>16</v>
      </c>
      <c r="F611" s="111" t="s">
        <v>17</v>
      </c>
      <c r="G611" s="111" t="s">
        <v>18</v>
      </c>
      <c r="H611" s="111" t="s">
        <v>19</v>
      </c>
      <c r="I611" s="111" t="s">
        <v>20</v>
      </c>
      <c r="J611" s="111" t="s">
        <v>21</v>
      </c>
      <c r="K611" s="111" t="s">
        <v>22</v>
      </c>
      <c r="L611" s="111" t="s">
        <v>23</v>
      </c>
      <c r="M611" s="111" t="s">
        <v>24</v>
      </c>
      <c r="N611" s="111" t="s">
        <v>25</v>
      </c>
      <c r="O611" s="111" t="s">
        <v>26</v>
      </c>
    </row>
    <row r="612" spans="2:15">
      <c r="B612" s="4">
        <v>1100000</v>
      </c>
      <c r="C612" s="5" t="s">
        <v>76</v>
      </c>
      <c r="D612" s="4" t="s">
        <v>28</v>
      </c>
      <c r="E612" s="25">
        <f>E614</f>
        <v>0</v>
      </c>
      <c r="F612" s="25">
        <f t="shared" ref="F612:H612" si="73">F614</f>
        <v>0</v>
      </c>
      <c r="G612" s="198">
        <f>G613</f>
        <v>10213.16</v>
      </c>
      <c r="H612" s="25">
        <f t="shared" si="73"/>
        <v>0</v>
      </c>
      <c r="I612" s="198">
        <f>E612+F612+G612+H612</f>
        <v>10213.16</v>
      </c>
      <c r="J612" s="198">
        <f>J614</f>
        <v>10213.16</v>
      </c>
      <c r="K612" s="198">
        <f t="shared" ref="K612:L612" si="74">K614</f>
        <v>10213.16</v>
      </c>
      <c r="L612" s="198">
        <f t="shared" si="74"/>
        <v>10213.16</v>
      </c>
      <c r="M612" s="10"/>
      <c r="N612" s="10"/>
      <c r="O612" s="10"/>
    </row>
    <row r="613" spans="2:15">
      <c r="B613" s="68">
        <v>1122000</v>
      </c>
      <c r="C613" s="69" t="s">
        <v>217</v>
      </c>
      <c r="D613" s="4" t="s">
        <v>28</v>
      </c>
      <c r="E613" s="25"/>
      <c r="F613" s="10"/>
      <c r="G613" s="198">
        <v>10213.16</v>
      </c>
      <c r="H613" s="10"/>
      <c r="I613" s="198">
        <f>E613+F613+G613+H613</f>
        <v>10213.16</v>
      </c>
      <c r="J613" s="198">
        <f>J614</f>
        <v>10213.16</v>
      </c>
      <c r="K613" s="198">
        <f t="shared" ref="K613:L613" si="75">K614</f>
        <v>10213.16</v>
      </c>
      <c r="L613" s="198">
        <f t="shared" si="75"/>
        <v>10213.16</v>
      </c>
      <c r="M613" s="10"/>
      <c r="N613" s="10"/>
      <c r="O613" s="10"/>
    </row>
    <row r="614" spans="2:15">
      <c r="B614" s="68">
        <v>1122200</v>
      </c>
      <c r="C614" s="67" t="s">
        <v>90</v>
      </c>
      <c r="D614" s="68">
        <v>422200</v>
      </c>
      <c r="E614" s="25"/>
      <c r="F614" s="10"/>
      <c r="G614" s="198"/>
      <c r="H614" s="10"/>
      <c r="I614" s="198"/>
      <c r="J614" s="198">
        <v>10213.16</v>
      </c>
      <c r="K614" s="198">
        <v>10213.16</v>
      </c>
      <c r="L614" s="198">
        <v>10213.16</v>
      </c>
      <c r="M614" s="10"/>
      <c r="N614" s="10"/>
      <c r="O614" s="10"/>
    </row>
    <row r="615" spans="2:15">
      <c r="B615" s="4">
        <v>1000000</v>
      </c>
      <c r="C615" s="4" t="s">
        <v>215</v>
      </c>
      <c r="D615" s="4"/>
      <c r="E615" s="25">
        <f>E612</f>
        <v>0</v>
      </c>
      <c r="F615" s="25">
        <f>F612</f>
        <v>0</v>
      </c>
      <c r="G615" s="198">
        <f>G612</f>
        <v>10213.16</v>
      </c>
      <c r="H615" s="25">
        <f>H612</f>
        <v>0</v>
      </c>
      <c r="I615" s="198">
        <f>E615+F615+G615+H615</f>
        <v>10213.16</v>
      </c>
      <c r="J615" s="198">
        <f>J612</f>
        <v>10213.16</v>
      </c>
      <c r="K615" s="198">
        <f>K612</f>
        <v>10213.16</v>
      </c>
      <c r="L615" s="198">
        <f>L612</f>
        <v>10213.16</v>
      </c>
      <c r="M615" s="10"/>
      <c r="N615" s="10"/>
      <c r="O615" s="10"/>
    </row>
    <row r="616" spans="2:15">
      <c r="B616" s="56"/>
      <c r="C616" s="56"/>
      <c r="D616" s="56"/>
      <c r="E616" s="57"/>
      <c r="F616" s="57"/>
      <c r="G616" s="57"/>
      <c r="H616" s="57"/>
      <c r="I616" s="57"/>
      <c r="J616" s="57"/>
      <c r="K616" s="57"/>
      <c r="L616" s="57"/>
      <c r="M616" s="58"/>
      <c r="N616" s="58"/>
      <c r="O616" s="58"/>
    </row>
    <row r="618" spans="2:15">
      <c r="C618" s="161" t="s">
        <v>330</v>
      </c>
      <c r="D618" s="248" t="s">
        <v>70</v>
      </c>
      <c r="E618" s="248"/>
      <c r="F618" s="248"/>
      <c r="G618" s="249" t="s">
        <v>71</v>
      </c>
      <c r="H618" s="249"/>
      <c r="J618" s="250" t="s">
        <v>155</v>
      </c>
      <c r="K618" s="250"/>
      <c r="L618" s="250"/>
    </row>
    <row r="619" spans="2:15">
      <c r="C619" s="8"/>
      <c r="D619" s="8"/>
      <c r="E619" s="1"/>
      <c r="G619" s="249" t="s">
        <v>72</v>
      </c>
      <c r="H619" s="249"/>
      <c r="J619" s="249" t="s">
        <v>73</v>
      </c>
      <c r="K619" s="249"/>
      <c r="L619" s="249"/>
    </row>
    <row r="620" spans="2:15">
      <c r="C620" s="106" t="s">
        <v>74</v>
      </c>
      <c r="D620" s="8"/>
      <c r="E620" s="8"/>
      <c r="F620" s="8"/>
      <c r="G620" s="8"/>
      <c r="H620" s="8"/>
      <c r="I620" s="8"/>
    </row>
    <row r="621" spans="2:15" ht="16.5" customHeight="1">
      <c r="C621" s="8"/>
      <c r="D621" s="248" t="s">
        <v>75</v>
      </c>
      <c r="E621" s="248"/>
      <c r="F621" s="248"/>
      <c r="G621" s="249" t="s">
        <v>71</v>
      </c>
      <c r="H621" s="249"/>
      <c r="I621" s="7"/>
      <c r="J621" s="250" t="s">
        <v>242</v>
      </c>
      <c r="K621" s="250"/>
      <c r="L621" s="250"/>
    </row>
    <row r="622" spans="2:15">
      <c r="C622" s="8"/>
      <c r="D622" s="8"/>
      <c r="E622" s="8"/>
      <c r="F622" s="7"/>
      <c r="G622" s="249" t="s">
        <v>72</v>
      </c>
      <c r="H622" s="249"/>
      <c r="I622" s="7"/>
      <c r="J622" s="249" t="s">
        <v>73</v>
      </c>
      <c r="K622" s="249"/>
      <c r="L622" s="249"/>
    </row>
    <row r="623" spans="2:15">
      <c r="C623" s="8"/>
      <c r="D623" s="8"/>
      <c r="E623" s="8"/>
      <c r="F623" s="7"/>
      <c r="G623" s="133"/>
      <c r="H623" s="133"/>
      <c r="I623" s="7"/>
      <c r="J623" s="133"/>
      <c r="K623" s="133"/>
      <c r="L623" s="133"/>
    </row>
    <row r="625" spans="2:14" s="159" customFormat="1">
      <c r="J625" s="267" t="s">
        <v>128</v>
      </c>
      <c r="K625" s="267"/>
      <c r="L625" s="267"/>
    </row>
    <row r="626" spans="2:14" s="159" customFormat="1">
      <c r="J626" s="218"/>
      <c r="K626" s="218"/>
      <c r="L626" s="218"/>
    </row>
    <row r="627" spans="2:14" s="159" customFormat="1">
      <c r="B627" s="268" t="s">
        <v>126</v>
      </c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</row>
    <row r="628" spans="2:14" s="159" customFormat="1">
      <c r="B628" s="268" t="s">
        <v>127</v>
      </c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</row>
    <row r="629" spans="2:14" s="159" customFormat="1">
      <c r="B629" s="268" t="s">
        <v>329</v>
      </c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</row>
    <row r="630" spans="2:14" s="159" customFormat="1">
      <c r="N630" s="12"/>
    </row>
    <row r="631" spans="2:14" s="159" customFormat="1">
      <c r="B631" s="251" t="s">
        <v>29</v>
      </c>
      <c r="C631" s="251"/>
      <c r="D631" s="222" t="s">
        <v>30</v>
      </c>
      <c r="E631" s="252" t="s">
        <v>150</v>
      </c>
      <c r="F631" s="252"/>
      <c r="G631" s="252"/>
      <c r="H631" s="252"/>
      <c r="I631" s="252"/>
      <c r="J631" s="252"/>
      <c r="K631" s="252"/>
      <c r="L631" s="252"/>
    </row>
    <row r="632" spans="2:14" s="159" customFormat="1">
      <c r="B632" s="251"/>
      <c r="C632" s="251"/>
      <c r="D632" s="222" t="s">
        <v>31</v>
      </c>
      <c r="E632" s="252">
        <v>104021</v>
      </c>
      <c r="F632" s="252"/>
      <c r="G632" s="252"/>
      <c r="H632" s="252"/>
      <c r="I632" s="252"/>
      <c r="J632" s="252"/>
      <c r="K632" s="252"/>
      <c r="L632" s="252"/>
    </row>
    <row r="633" spans="2:14" s="159" customFormat="1"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</row>
    <row r="634" spans="2:14" s="159" customFormat="1">
      <c r="B634" s="251" t="s">
        <v>32</v>
      </c>
      <c r="C634" s="251"/>
      <c r="D634" s="222" t="s">
        <v>30</v>
      </c>
      <c r="E634" s="252" t="s">
        <v>150</v>
      </c>
      <c r="F634" s="252"/>
      <c r="G634" s="252"/>
      <c r="H634" s="252"/>
      <c r="I634" s="252"/>
      <c r="J634" s="252"/>
      <c r="K634" s="252"/>
      <c r="L634" s="252"/>
    </row>
    <row r="635" spans="2:14" s="159" customFormat="1">
      <c r="B635" s="251"/>
      <c r="C635" s="251"/>
      <c r="D635" s="222" t="s">
        <v>31</v>
      </c>
      <c r="E635" s="252">
        <v>104021</v>
      </c>
      <c r="F635" s="252"/>
      <c r="G635" s="252"/>
      <c r="H635" s="252"/>
      <c r="I635" s="252"/>
      <c r="J635" s="252"/>
      <c r="K635" s="252"/>
      <c r="L635" s="252"/>
    </row>
    <row r="636" spans="2:14" s="159" customFormat="1"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</row>
    <row r="637" spans="2:14" s="159" customFormat="1">
      <c r="B637" s="251" t="s">
        <v>33</v>
      </c>
      <c r="C637" s="251"/>
      <c r="D637" s="251"/>
      <c r="E637" s="252" t="s">
        <v>150</v>
      </c>
      <c r="F637" s="252"/>
      <c r="G637" s="252"/>
      <c r="H637" s="252"/>
      <c r="I637" s="252"/>
      <c r="J637" s="252"/>
      <c r="K637" s="252"/>
      <c r="L637" s="252"/>
    </row>
    <row r="638" spans="2:14" s="159" customFormat="1"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</row>
    <row r="639" spans="2:14" s="159" customFormat="1">
      <c r="B639" s="251" t="s">
        <v>34</v>
      </c>
      <c r="C639" s="251"/>
      <c r="D639" s="251"/>
      <c r="E639" s="252">
        <v>1006</v>
      </c>
      <c r="F639" s="252"/>
      <c r="G639" s="252"/>
      <c r="H639" s="252"/>
      <c r="I639" s="252"/>
      <c r="J639" s="252"/>
      <c r="K639" s="252"/>
      <c r="L639" s="252"/>
    </row>
    <row r="640" spans="2:14" s="159" customFormat="1"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</row>
    <row r="641" spans="2:15" s="159" customFormat="1">
      <c r="B641" s="251" t="s">
        <v>35</v>
      </c>
      <c r="C641" s="251"/>
      <c r="D641" s="251"/>
      <c r="E641" s="252">
        <v>1</v>
      </c>
      <c r="F641" s="252"/>
      <c r="G641" s="252"/>
      <c r="H641" s="252"/>
      <c r="I641" s="252"/>
      <c r="J641" s="252"/>
      <c r="K641" s="252"/>
      <c r="L641" s="252"/>
    </row>
    <row r="642" spans="2:15" s="159" customFormat="1"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</row>
    <row r="643" spans="2:15" s="159" customFormat="1">
      <c r="B643" s="256" t="s">
        <v>36</v>
      </c>
      <c r="C643" s="256"/>
      <c r="D643" s="222" t="s">
        <v>37</v>
      </c>
      <c r="E643" s="257" t="s">
        <v>148</v>
      </c>
      <c r="F643" s="257"/>
      <c r="G643" s="257"/>
      <c r="H643" s="257"/>
      <c r="I643" s="257"/>
      <c r="J643" s="257"/>
      <c r="K643" s="257"/>
      <c r="L643" s="257"/>
    </row>
    <row r="644" spans="2:15" s="159" customFormat="1">
      <c r="B644" s="256"/>
      <c r="C644" s="256"/>
      <c r="D644" s="222" t="s">
        <v>38</v>
      </c>
      <c r="E644" s="257" t="s">
        <v>225</v>
      </c>
      <c r="F644" s="257"/>
      <c r="G644" s="257"/>
      <c r="H644" s="257"/>
      <c r="I644" s="257"/>
      <c r="J644" s="257"/>
      <c r="K644" s="257"/>
      <c r="L644" s="257"/>
    </row>
    <row r="645" spans="2:15" s="159" customFormat="1">
      <c r="B645" s="256"/>
      <c r="C645" s="256"/>
      <c r="D645" s="222" t="s">
        <v>39</v>
      </c>
      <c r="E645" s="257" t="s">
        <v>148</v>
      </c>
      <c r="F645" s="257"/>
      <c r="G645" s="257"/>
      <c r="H645" s="257"/>
      <c r="I645" s="257"/>
      <c r="J645" s="257"/>
      <c r="K645" s="257"/>
      <c r="L645" s="257"/>
    </row>
    <row r="646" spans="2:15" s="159" customFormat="1"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</row>
    <row r="647" spans="2:15" s="159" customFormat="1" ht="27">
      <c r="B647" s="258" t="s">
        <v>40</v>
      </c>
      <c r="C647" s="259"/>
      <c r="D647" s="222" t="s">
        <v>41</v>
      </c>
      <c r="E647" s="264" t="s">
        <v>224</v>
      </c>
      <c r="F647" s="265"/>
      <c r="G647" s="265"/>
      <c r="H647" s="265"/>
      <c r="I647" s="265"/>
      <c r="J647" s="265"/>
      <c r="K647" s="265"/>
      <c r="L647" s="266"/>
    </row>
    <row r="648" spans="2:15" s="159" customFormat="1" ht="27">
      <c r="B648" s="260"/>
      <c r="C648" s="261"/>
      <c r="D648" s="222" t="s">
        <v>42</v>
      </c>
      <c r="E648" s="252">
        <v>1006</v>
      </c>
      <c r="F648" s="252"/>
      <c r="G648" s="252"/>
      <c r="H648" s="252"/>
      <c r="I648" s="252"/>
      <c r="J648" s="252"/>
      <c r="K648" s="252"/>
      <c r="L648" s="252"/>
    </row>
    <row r="649" spans="2:15" s="159" customFormat="1" ht="27">
      <c r="B649" s="260"/>
      <c r="C649" s="261"/>
      <c r="D649" s="222" t="s">
        <v>43</v>
      </c>
      <c r="E649" s="264" t="s">
        <v>251</v>
      </c>
      <c r="F649" s="265"/>
      <c r="G649" s="265"/>
      <c r="H649" s="265"/>
      <c r="I649" s="265"/>
      <c r="J649" s="265"/>
      <c r="K649" s="265"/>
      <c r="L649" s="266"/>
    </row>
    <row r="650" spans="2:15" s="159" customFormat="1" ht="27">
      <c r="B650" s="262"/>
      <c r="C650" s="263"/>
      <c r="D650" s="222" t="s">
        <v>44</v>
      </c>
      <c r="E650" s="252">
        <v>13001</v>
      </c>
      <c r="F650" s="252"/>
      <c r="G650" s="252"/>
      <c r="H650" s="252"/>
      <c r="I650" s="252"/>
      <c r="J650" s="252"/>
      <c r="K650" s="252"/>
      <c r="L650" s="252"/>
    </row>
    <row r="651" spans="2:15" s="159" customFormat="1"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</row>
    <row r="652" spans="2:15" s="159" customFormat="1">
      <c r="B652" s="251" t="s">
        <v>45</v>
      </c>
      <c r="C652" s="251"/>
      <c r="D652" s="251"/>
      <c r="E652" s="252" t="s">
        <v>154</v>
      </c>
      <c r="F652" s="252"/>
      <c r="G652" s="252"/>
      <c r="H652" s="252"/>
      <c r="I652" s="252"/>
      <c r="J652" s="252"/>
      <c r="K652" s="252"/>
      <c r="L652" s="252"/>
    </row>
    <row r="653" spans="2:15" s="159" customFormat="1"/>
    <row r="654" spans="2:15" s="159" customFormat="1" ht="54" customHeight="1">
      <c r="B654" s="253" t="s">
        <v>50</v>
      </c>
      <c r="C654" s="254" t="s">
        <v>1</v>
      </c>
      <c r="D654" s="254"/>
      <c r="E654" s="253" t="s">
        <v>49</v>
      </c>
      <c r="F654" s="253" t="s">
        <v>3</v>
      </c>
      <c r="G654" s="253"/>
      <c r="H654" s="253"/>
      <c r="I654" s="253" t="s">
        <v>47</v>
      </c>
      <c r="J654" s="253" t="s">
        <v>4</v>
      </c>
      <c r="K654" s="253" t="s">
        <v>5</v>
      </c>
      <c r="L654" s="253" t="s">
        <v>6</v>
      </c>
      <c r="M654" s="253" t="s">
        <v>46</v>
      </c>
      <c r="N654" s="253"/>
      <c r="O654" s="253" t="s">
        <v>7</v>
      </c>
    </row>
    <row r="655" spans="2:15" s="159" customFormat="1" ht="72" customHeight="1">
      <c r="B655" s="253"/>
      <c r="C655" s="221" t="s">
        <v>8</v>
      </c>
      <c r="D655" s="219" t="s">
        <v>0</v>
      </c>
      <c r="E655" s="253"/>
      <c r="F655" s="219" t="s">
        <v>48</v>
      </c>
      <c r="G655" s="219" t="s">
        <v>9</v>
      </c>
      <c r="H655" s="219" t="s">
        <v>10</v>
      </c>
      <c r="I655" s="253"/>
      <c r="J655" s="253"/>
      <c r="K655" s="253"/>
      <c r="L655" s="253"/>
      <c r="M655" s="219" t="s">
        <v>11</v>
      </c>
      <c r="N655" s="219" t="s">
        <v>12</v>
      </c>
      <c r="O655" s="253"/>
    </row>
    <row r="656" spans="2:15" s="159" customFormat="1">
      <c r="B656" s="223" t="s">
        <v>13</v>
      </c>
      <c r="C656" s="223" t="s">
        <v>14</v>
      </c>
      <c r="D656" s="223" t="s">
        <v>15</v>
      </c>
      <c r="E656" s="223" t="s">
        <v>16</v>
      </c>
      <c r="F656" s="223" t="s">
        <v>17</v>
      </c>
      <c r="G656" s="223" t="s">
        <v>18</v>
      </c>
      <c r="H656" s="223" t="s">
        <v>19</v>
      </c>
      <c r="I656" s="223" t="s">
        <v>20</v>
      </c>
      <c r="J656" s="223" t="s">
        <v>21</v>
      </c>
      <c r="K656" s="223" t="s">
        <v>22</v>
      </c>
      <c r="L656" s="223" t="s">
        <v>23</v>
      </c>
      <c r="M656" s="223" t="s">
        <v>24</v>
      </c>
      <c r="N656" s="223" t="s">
        <v>25</v>
      </c>
      <c r="O656" s="223" t="s">
        <v>26</v>
      </c>
    </row>
    <row r="657" spans="2:15" s="159" customFormat="1">
      <c r="B657" s="4">
        <v>1100000</v>
      </c>
      <c r="C657" s="5" t="s">
        <v>76</v>
      </c>
      <c r="D657" s="4" t="s">
        <v>28</v>
      </c>
      <c r="E657" s="199">
        <f>E658</f>
        <v>194695686.40000001</v>
      </c>
      <c r="F657" s="199"/>
      <c r="G657" s="208">
        <f>G658</f>
        <v>-115000</v>
      </c>
      <c r="H657" s="208">
        <f>H658</f>
        <v>-80000</v>
      </c>
      <c r="I657" s="199">
        <f>E657+F657+G657+H657</f>
        <v>194500686.40000001</v>
      </c>
      <c r="J657" s="199">
        <f>J658+J662</f>
        <v>127599161.12</v>
      </c>
      <c r="K657" s="199">
        <f>K658+K662</f>
        <v>127599161.12</v>
      </c>
      <c r="L657" s="199">
        <f>L658+L662</f>
        <v>127599161.12</v>
      </c>
      <c r="M657" s="160"/>
      <c r="N657" s="160"/>
      <c r="O657" s="160"/>
    </row>
    <row r="658" spans="2:15" s="159" customFormat="1">
      <c r="B658" s="4">
        <v>1130000</v>
      </c>
      <c r="C658" s="5" t="s">
        <v>57</v>
      </c>
      <c r="D658" s="4" t="s">
        <v>28</v>
      </c>
      <c r="E658" s="199">
        <f>E659+E662</f>
        <v>194695686.40000001</v>
      </c>
      <c r="F658" s="199">
        <f t="shared" ref="F658:H658" si="76">F659+F662</f>
        <v>0</v>
      </c>
      <c r="G658" s="208">
        <f t="shared" si="76"/>
        <v>-115000</v>
      </c>
      <c r="H658" s="208">
        <f t="shared" si="76"/>
        <v>-80000</v>
      </c>
      <c r="I658" s="199">
        <f>E658+F658+G658+H658</f>
        <v>194500686.40000001</v>
      </c>
      <c r="J658" s="199">
        <f>J659+J661</f>
        <v>65924769.75</v>
      </c>
      <c r="K658" s="199">
        <f>K659+K661</f>
        <v>65924769.75</v>
      </c>
      <c r="L658" s="199">
        <f>L659+L661</f>
        <v>65924769.75</v>
      </c>
      <c r="M658" s="160"/>
      <c r="N658" s="160"/>
      <c r="O658" s="160"/>
    </row>
    <row r="659" spans="2:15" s="159" customFormat="1">
      <c r="B659" s="4">
        <v>1130100</v>
      </c>
      <c r="C659" s="5" t="s">
        <v>109</v>
      </c>
      <c r="D659" s="4">
        <v>441100</v>
      </c>
      <c r="E659" s="199">
        <v>112268379.5</v>
      </c>
      <c r="F659" s="199"/>
      <c r="G659" s="199"/>
      <c r="H659" s="199"/>
      <c r="I659" s="199">
        <f>E659+F659+G659+H659</f>
        <v>112268379.5</v>
      </c>
      <c r="J659" s="199">
        <v>65924769.75</v>
      </c>
      <c r="K659" s="199">
        <v>65924769.75</v>
      </c>
      <c r="L659" s="199">
        <v>65924769.75</v>
      </c>
      <c r="M659" s="160"/>
      <c r="N659" s="160"/>
      <c r="O659" s="160"/>
    </row>
    <row r="660" spans="2:15" s="159" customFormat="1" ht="11.25" customHeight="1">
      <c r="B660" s="4">
        <v>1130200</v>
      </c>
      <c r="C660" s="5" t="s">
        <v>110</v>
      </c>
      <c r="D660" s="4">
        <v>441200</v>
      </c>
      <c r="E660" s="199"/>
      <c r="F660" s="199"/>
      <c r="G660" s="199"/>
      <c r="H660" s="199"/>
      <c r="I660" s="199"/>
      <c r="J660" s="199"/>
      <c r="K660" s="199"/>
      <c r="L660" s="199"/>
      <c r="M660" s="160"/>
      <c r="N660" s="160"/>
      <c r="O660" s="160"/>
    </row>
    <row r="661" spans="2:15" s="159" customFormat="1" ht="15.75" customHeight="1">
      <c r="B661" s="4">
        <v>1130300</v>
      </c>
      <c r="C661" s="5" t="s">
        <v>111</v>
      </c>
      <c r="D661" s="4">
        <v>442100</v>
      </c>
      <c r="E661" s="199"/>
      <c r="F661" s="199"/>
      <c r="G661" s="199"/>
      <c r="H661" s="199"/>
      <c r="I661" s="199">
        <f>E661+F661+G661+H661</f>
        <v>0</v>
      </c>
      <c r="J661" s="199"/>
      <c r="K661" s="199"/>
      <c r="L661" s="199"/>
      <c r="M661" s="160"/>
      <c r="N661" s="160"/>
      <c r="O661" s="160"/>
    </row>
    <row r="662" spans="2:15" s="159" customFormat="1">
      <c r="B662" s="4">
        <v>1130400</v>
      </c>
      <c r="C662" s="5" t="s">
        <v>112</v>
      </c>
      <c r="D662" s="4">
        <v>442200</v>
      </c>
      <c r="E662" s="199">
        <v>82427306.900000006</v>
      </c>
      <c r="F662" s="199"/>
      <c r="G662" s="208">
        <v>-115000</v>
      </c>
      <c r="H662" s="208">
        <f>-40000-30000-10000</f>
        <v>-80000</v>
      </c>
      <c r="I662" s="199">
        <f>E662+F662+G662+H662</f>
        <v>82232306.900000006</v>
      </c>
      <c r="J662" s="199">
        <v>61674391.369999997</v>
      </c>
      <c r="K662" s="199">
        <v>61674391.369999997</v>
      </c>
      <c r="L662" s="199">
        <v>61674391.369999997</v>
      </c>
      <c r="M662" s="160"/>
      <c r="N662" s="160"/>
      <c r="O662" s="160"/>
    </row>
    <row r="663" spans="2:15" s="159" customFormat="1">
      <c r="B663" s="4">
        <v>1000000</v>
      </c>
      <c r="C663" s="4" t="s">
        <v>214</v>
      </c>
      <c r="D663" s="4"/>
      <c r="E663" s="199">
        <f>E657</f>
        <v>194695686.40000001</v>
      </c>
      <c r="F663" s="199"/>
      <c r="G663" s="208">
        <f t="shared" ref="G663:H663" si="77">G657</f>
        <v>-115000</v>
      </c>
      <c r="H663" s="208">
        <f t="shared" si="77"/>
        <v>-80000</v>
      </c>
      <c r="I663" s="199">
        <f>E663+F663+G663+H663</f>
        <v>194500686.40000001</v>
      </c>
      <c r="J663" s="199">
        <f>J657</f>
        <v>127599161.12</v>
      </c>
      <c r="K663" s="199">
        <f>K657</f>
        <v>127599161.12</v>
      </c>
      <c r="L663" s="199">
        <f>L657</f>
        <v>127599161.12</v>
      </c>
      <c r="M663" s="160"/>
      <c r="N663" s="160"/>
      <c r="O663" s="160"/>
    </row>
    <row r="664" spans="2:15" s="159" customFormat="1">
      <c r="B664" s="56"/>
      <c r="C664" s="56"/>
      <c r="D664" s="56"/>
      <c r="E664" s="228"/>
      <c r="F664" s="228"/>
      <c r="G664" s="229"/>
      <c r="H664" s="229"/>
      <c r="I664" s="228"/>
      <c r="J664" s="228"/>
      <c r="K664" s="228"/>
      <c r="L664" s="228"/>
      <c r="M664" s="58"/>
      <c r="N664" s="58"/>
      <c r="O664" s="58"/>
    </row>
    <row r="665" spans="2:15" s="159" customFormat="1"/>
    <row r="666" spans="2:15" s="159" customFormat="1" ht="16.5" customHeight="1">
      <c r="C666" s="161" t="s">
        <v>330</v>
      </c>
      <c r="D666" s="248" t="s">
        <v>70</v>
      </c>
      <c r="E666" s="248"/>
      <c r="F666" s="248"/>
      <c r="G666" s="249" t="s">
        <v>71</v>
      </c>
      <c r="H666" s="249"/>
      <c r="J666" s="250" t="s">
        <v>155</v>
      </c>
      <c r="K666" s="250"/>
      <c r="L666" s="250"/>
    </row>
    <row r="667" spans="2:15" s="159" customFormat="1" ht="15" customHeight="1">
      <c r="C667" s="8"/>
      <c r="D667" s="8"/>
      <c r="E667" s="1"/>
      <c r="G667" s="249" t="s">
        <v>72</v>
      </c>
      <c r="H667" s="249"/>
      <c r="J667" s="249" t="s">
        <v>73</v>
      </c>
      <c r="K667" s="249"/>
      <c r="L667" s="249"/>
    </row>
    <row r="668" spans="2:15" s="159" customFormat="1" ht="15" customHeight="1">
      <c r="C668" s="217" t="s">
        <v>74</v>
      </c>
      <c r="D668" s="8"/>
      <c r="E668" s="8"/>
      <c r="F668" s="8"/>
      <c r="G668" s="8"/>
      <c r="H668" s="8"/>
      <c r="I668" s="8"/>
    </row>
    <row r="669" spans="2:15" s="159" customFormat="1" ht="13.5" customHeight="1">
      <c r="C669" s="8"/>
      <c r="D669" s="248" t="s">
        <v>75</v>
      </c>
      <c r="E669" s="248"/>
      <c r="F669" s="248"/>
      <c r="G669" s="249" t="s">
        <v>71</v>
      </c>
      <c r="H669" s="249"/>
      <c r="I669" s="7"/>
      <c r="J669" s="250" t="s">
        <v>242</v>
      </c>
      <c r="K669" s="250"/>
      <c r="L669" s="250"/>
    </row>
    <row r="670" spans="2:15" s="159" customFormat="1">
      <c r="C670" s="8"/>
      <c r="D670" s="8"/>
      <c r="E670" s="8"/>
      <c r="F670" s="7"/>
      <c r="G670" s="249" t="s">
        <v>72</v>
      </c>
      <c r="H670" s="249"/>
      <c r="I670" s="7"/>
      <c r="J670" s="249" t="s">
        <v>73</v>
      </c>
      <c r="K670" s="249"/>
      <c r="L670" s="249"/>
    </row>
    <row r="671" spans="2:15" s="159" customFormat="1">
      <c r="C671" s="8"/>
      <c r="D671" s="8"/>
      <c r="E671" s="8"/>
      <c r="F671" s="7"/>
      <c r="G671" s="217"/>
      <c r="H671" s="217"/>
      <c r="I671" s="7"/>
      <c r="J671" s="217"/>
      <c r="K671" s="217"/>
      <c r="L671" s="217"/>
    </row>
    <row r="672" spans="2:15" s="159" customFormat="1">
      <c r="J672" s="267" t="s">
        <v>128</v>
      </c>
      <c r="K672" s="267"/>
      <c r="L672" s="267"/>
    </row>
    <row r="673" spans="2:14" s="159" customFormat="1">
      <c r="J673" s="218"/>
      <c r="K673" s="218"/>
      <c r="L673" s="218"/>
    </row>
    <row r="674" spans="2:14" s="159" customFormat="1">
      <c r="B674" s="268" t="s">
        <v>126</v>
      </c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</row>
    <row r="675" spans="2:14" s="159" customFormat="1">
      <c r="B675" s="268" t="s">
        <v>127</v>
      </c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</row>
    <row r="676" spans="2:14" s="159" customFormat="1">
      <c r="B676" s="268" t="s">
        <v>329</v>
      </c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</row>
    <row r="677" spans="2:14" s="159" customFormat="1">
      <c r="N677" s="12"/>
    </row>
    <row r="678" spans="2:14" s="159" customFormat="1" ht="16.5" customHeight="1">
      <c r="B678" s="251" t="s">
        <v>29</v>
      </c>
      <c r="C678" s="251"/>
      <c r="D678" s="222" t="s">
        <v>30</v>
      </c>
      <c r="E678" s="252" t="s">
        <v>150</v>
      </c>
      <c r="F678" s="252"/>
      <c r="G678" s="252"/>
      <c r="H678" s="252"/>
      <c r="I678" s="252"/>
      <c r="J678" s="252"/>
      <c r="K678" s="252"/>
      <c r="L678" s="252"/>
    </row>
    <row r="679" spans="2:14" s="159" customFormat="1">
      <c r="B679" s="251"/>
      <c r="C679" s="251"/>
      <c r="D679" s="222" t="s">
        <v>31</v>
      </c>
      <c r="E679" s="252">
        <v>104021</v>
      </c>
      <c r="F679" s="252"/>
      <c r="G679" s="252"/>
      <c r="H679" s="252"/>
      <c r="I679" s="252"/>
      <c r="J679" s="252"/>
      <c r="K679" s="252"/>
      <c r="L679" s="252"/>
    </row>
    <row r="680" spans="2:14" s="159" customFormat="1"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</row>
    <row r="681" spans="2:14" s="159" customFormat="1" ht="16.5" customHeight="1">
      <c r="B681" s="251" t="s">
        <v>32</v>
      </c>
      <c r="C681" s="251"/>
      <c r="D681" s="222" t="s">
        <v>30</v>
      </c>
      <c r="E681" s="252" t="s">
        <v>150</v>
      </c>
      <c r="F681" s="252"/>
      <c r="G681" s="252"/>
      <c r="H681" s="252"/>
      <c r="I681" s="252"/>
      <c r="J681" s="252"/>
      <c r="K681" s="252"/>
      <c r="L681" s="252"/>
    </row>
    <row r="682" spans="2:14" s="159" customFormat="1">
      <c r="B682" s="251"/>
      <c r="C682" s="251"/>
      <c r="D682" s="222" t="s">
        <v>31</v>
      </c>
      <c r="E682" s="252">
        <v>104021</v>
      </c>
      <c r="F682" s="252"/>
      <c r="G682" s="252"/>
      <c r="H682" s="252"/>
      <c r="I682" s="252"/>
      <c r="J682" s="252"/>
      <c r="K682" s="252"/>
      <c r="L682" s="252"/>
    </row>
    <row r="683" spans="2:14" s="159" customFormat="1"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</row>
    <row r="684" spans="2:14" s="159" customFormat="1" ht="16.5" customHeight="1">
      <c r="B684" s="251" t="s">
        <v>33</v>
      </c>
      <c r="C684" s="251"/>
      <c r="D684" s="251"/>
      <c r="E684" s="252" t="s">
        <v>150</v>
      </c>
      <c r="F684" s="252"/>
      <c r="G684" s="252"/>
      <c r="H684" s="252"/>
      <c r="I684" s="252"/>
      <c r="J684" s="252"/>
      <c r="K684" s="252"/>
      <c r="L684" s="252"/>
    </row>
    <row r="685" spans="2:14" s="159" customFormat="1"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</row>
    <row r="686" spans="2:14" s="159" customFormat="1" ht="16.5" customHeight="1">
      <c r="B686" s="251" t="s">
        <v>34</v>
      </c>
      <c r="C686" s="251"/>
      <c r="D686" s="251"/>
      <c r="E686" s="252">
        <v>1006</v>
      </c>
      <c r="F686" s="252"/>
      <c r="G686" s="252"/>
      <c r="H686" s="252"/>
      <c r="I686" s="252"/>
      <c r="J686" s="252"/>
      <c r="K686" s="252"/>
      <c r="L686" s="252"/>
    </row>
    <row r="687" spans="2:14" s="159" customFormat="1"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</row>
    <row r="688" spans="2:14" s="159" customFormat="1" ht="16.5" customHeight="1">
      <c r="B688" s="251" t="s">
        <v>35</v>
      </c>
      <c r="C688" s="251"/>
      <c r="D688" s="251"/>
      <c r="E688" s="252">
        <v>1</v>
      </c>
      <c r="F688" s="252"/>
      <c r="G688" s="252"/>
      <c r="H688" s="252"/>
      <c r="I688" s="252"/>
      <c r="J688" s="252"/>
      <c r="K688" s="252"/>
      <c r="L688" s="252"/>
    </row>
    <row r="689" spans="2:15" s="159" customFormat="1"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</row>
    <row r="690" spans="2:15" s="159" customFormat="1" ht="16.5" customHeight="1">
      <c r="B690" s="256" t="s">
        <v>36</v>
      </c>
      <c r="C690" s="256"/>
      <c r="D690" s="222" t="s">
        <v>37</v>
      </c>
      <c r="E690" s="257" t="s">
        <v>148</v>
      </c>
      <c r="F690" s="257"/>
      <c r="G690" s="257"/>
      <c r="H690" s="257"/>
      <c r="I690" s="257"/>
      <c r="J690" s="257"/>
      <c r="K690" s="257"/>
      <c r="L690" s="257"/>
    </row>
    <row r="691" spans="2:15" s="159" customFormat="1">
      <c r="B691" s="256"/>
      <c r="C691" s="256"/>
      <c r="D691" s="222" t="s">
        <v>38</v>
      </c>
      <c r="E691" s="257" t="s">
        <v>225</v>
      </c>
      <c r="F691" s="257"/>
      <c r="G691" s="257"/>
      <c r="H691" s="257"/>
      <c r="I691" s="257"/>
      <c r="J691" s="257"/>
      <c r="K691" s="257"/>
      <c r="L691" s="257"/>
    </row>
    <row r="692" spans="2:15" s="159" customFormat="1">
      <c r="B692" s="256"/>
      <c r="C692" s="256"/>
      <c r="D692" s="222" t="s">
        <v>39</v>
      </c>
      <c r="E692" s="257" t="s">
        <v>148</v>
      </c>
      <c r="F692" s="257"/>
      <c r="G692" s="257"/>
      <c r="H692" s="257"/>
      <c r="I692" s="257"/>
      <c r="J692" s="257"/>
      <c r="K692" s="257"/>
      <c r="L692" s="257"/>
    </row>
    <row r="693" spans="2:15" s="159" customFormat="1"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</row>
    <row r="694" spans="2:15" s="159" customFormat="1" ht="27" customHeight="1">
      <c r="B694" s="258" t="s">
        <v>40</v>
      </c>
      <c r="C694" s="259"/>
      <c r="D694" s="222" t="s">
        <v>41</v>
      </c>
      <c r="E694" s="264" t="s">
        <v>224</v>
      </c>
      <c r="F694" s="265"/>
      <c r="G694" s="265"/>
      <c r="H694" s="265"/>
      <c r="I694" s="265"/>
      <c r="J694" s="265"/>
      <c r="K694" s="265"/>
      <c r="L694" s="266"/>
    </row>
    <row r="695" spans="2:15" s="159" customFormat="1" ht="27">
      <c r="B695" s="260"/>
      <c r="C695" s="261"/>
      <c r="D695" s="222" t="s">
        <v>42</v>
      </c>
      <c r="E695" s="252">
        <v>1006</v>
      </c>
      <c r="F695" s="252"/>
      <c r="G695" s="252"/>
      <c r="H695" s="252"/>
      <c r="I695" s="252"/>
      <c r="J695" s="252"/>
      <c r="K695" s="252"/>
      <c r="L695" s="252"/>
    </row>
    <row r="696" spans="2:15" s="159" customFormat="1" ht="27" customHeight="1">
      <c r="B696" s="260"/>
      <c r="C696" s="261"/>
      <c r="D696" s="222" t="s">
        <v>43</v>
      </c>
      <c r="E696" s="264" t="s">
        <v>234</v>
      </c>
      <c r="F696" s="265"/>
      <c r="G696" s="265"/>
      <c r="H696" s="265"/>
      <c r="I696" s="265"/>
      <c r="J696" s="265"/>
      <c r="K696" s="265"/>
      <c r="L696" s="266"/>
    </row>
    <row r="697" spans="2:15" s="159" customFormat="1" ht="27">
      <c r="B697" s="262"/>
      <c r="C697" s="263"/>
      <c r="D697" s="222" t="s">
        <v>44</v>
      </c>
      <c r="E697" s="252">
        <v>13003</v>
      </c>
      <c r="F697" s="252"/>
      <c r="G697" s="252"/>
      <c r="H697" s="252"/>
      <c r="I697" s="252"/>
      <c r="J697" s="252"/>
      <c r="K697" s="252"/>
      <c r="L697" s="252"/>
    </row>
    <row r="698" spans="2:15" s="159" customFormat="1"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</row>
    <row r="699" spans="2:15" s="159" customFormat="1" ht="16.5" customHeight="1">
      <c r="B699" s="251" t="s">
        <v>45</v>
      </c>
      <c r="C699" s="251"/>
      <c r="D699" s="251"/>
      <c r="E699" s="252" t="s">
        <v>154</v>
      </c>
      <c r="F699" s="252"/>
      <c r="G699" s="252"/>
      <c r="H699" s="252"/>
      <c r="I699" s="252"/>
      <c r="J699" s="252"/>
      <c r="K699" s="252"/>
      <c r="L699" s="252"/>
    </row>
    <row r="700" spans="2:15" s="159" customFormat="1"/>
    <row r="701" spans="2:15" s="159" customFormat="1" ht="40.5" customHeight="1">
      <c r="B701" s="253" t="s">
        <v>50</v>
      </c>
      <c r="C701" s="254" t="s">
        <v>1</v>
      </c>
      <c r="D701" s="254"/>
      <c r="E701" s="253" t="s">
        <v>49</v>
      </c>
      <c r="F701" s="253" t="s">
        <v>3</v>
      </c>
      <c r="G701" s="253"/>
      <c r="H701" s="253"/>
      <c r="I701" s="253" t="s">
        <v>47</v>
      </c>
      <c r="J701" s="253" t="s">
        <v>4</v>
      </c>
      <c r="K701" s="253" t="s">
        <v>5</v>
      </c>
      <c r="L701" s="253" t="s">
        <v>6</v>
      </c>
      <c r="M701" s="253" t="s">
        <v>46</v>
      </c>
      <c r="N701" s="253"/>
      <c r="O701" s="253" t="s">
        <v>7</v>
      </c>
    </row>
    <row r="702" spans="2:15" s="159" customFormat="1" ht="77.25" customHeight="1">
      <c r="B702" s="253"/>
      <c r="C702" s="221" t="s">
        <v>8</v>
      </c>
      <c r="D702" s="219" t="s">
        <v>0</v>
      </c>
      <c r="E702" s="253"/>
      <c r="F702" s="219" t="s">
        <v>48</v>
      </c>
      <c r="G702" s="219" t="s">
        <v>9</v>
      </c>
      <c r="H702" s="219" t="s">
        <v>10</v>
      </c>
      <c r="I702" s="253"/>
      <c r="J702" s="253"/>
      <c r="K702" s="253"/>
      <c r="L702" s="253"/>
      <c r="M702" s="219" t="s">
        <v>11</v>
      </c>
      <c r="N702" s="219" t="s">
        <v>12</v>
      </c>
      <c r="O702" s="253"/>
    </row>
    <row r="703" spans="2:15" s="159" customFormat="1">
      <c r="B703" s="223" t="s">
        <v>13</v>
      </c>
      <c r="C703" s="223" t="s">
        <v>14</v>
      </c>
      <c r="D703" s="223" t="s">
        <v>15</v>
      </c>
      <c r="E703" s="223" t="s">
        <v>16</v>
      </c>
      <c r="F703" s="223" t="s">
        <v>17</v>
      </c>
      <c r="G703" s="223" t="s">
        <v>18</v>
      </c>
      <c r="H703" s="223" t="s">
        <v>19</v>
      </c>
      <c r="I703" s="223" t="s">
        <v>20</v>
      </c>
      <c r="J703" s="223" t="s">
        <v>21</v>
      </c>
      <c r="K703" s="223" t="s">
        <v>22</v>
      </c>
      <c r="L703" s="223" t="s">
        <v>23</v>
      </c>
      <c r="M703" s="223" t="s">
        <v>24</v>
      </c>
      <c r="N703" s="223" t="s">
        <v>25</v>
      </c>
      <c r="O703" s="223" t="s">
        <v>26</v>
      </c>
    </row>
    <row r="704" spans="2:15" s="159" customFormat="1">
      <c r="B704" s="4">
        <v>1100000</v>
      </c>
      <c r="C704" s="5" t="s">
        <v>76</v>
      </c>
      <c r="D704" s="4" t="s">
        <v>28</v>
      </c>
      <c r="E704" s="199">
        <f>E705</f>
        <v>4393.3</v>
      </c>
      <c r="F704" s="200"/>
      <c r="G704" s="234">
        <f t="shared" ref="G704:H704" si="78">G705</f>
        <v>0</v>
      </c>
      <c r="H704" s="199">
        <f t="shared" si="78"/>
        <v>631.70000000000005</v>
      </c>
      <c r="I704" s="199">
        <f t="shared" ref="I704:I708" si="79">E704+F704+G704+H704</f>
        <v>5025</v>
      </c>
      <c r="J704" s="199">
        <f>J705</f>
        <v>1687.78</v>
      </c>
      <c r="K704" s="199">
        <f t="shared" ref="K704:L704" si="80">K705</f>
        <v>1687.78</v>
      </c>
      <c r="L704" s="199">
        <f t="shared" si="80"/>
        <v>1687.78</v>
      </c>
      <c r="M704" s="160"/>
      <c r="N704" s="160"/>
      <c r="O704" s="160"/>
    </row>
    <row r="705" spans="2:15" s="159" customFormat="1">
      <c r="B705" s="4">
        <v>1130000</v>
      </c>
      <c r="C705" s="5" t="s">
        <v>57</v>
      </c>
      <c r="D705" s="4" t="s">
        <v>28</v>
      </c>
      <c r="E705" s="199">
        <v>4393.3</v>
      </c>
      <c r="F705" s="201"/>
      <c r="G705" s="234"/>
      <c r="H705" s="199">
        <v>631.70000000000005</v>
      </c>
      <c r="I705" s="199">
        <f>E705+F705+G705+H705</f>
        <v>5025</v>
      </c>
      <c r="J705" s="199">
        <f>J706+J707</f>
        <v>1687.78</v>
      </c>
      <c r="K705" s="199">
        <f>K706+K707</f>
        <v>1687.78</v>
      </c>
      <c r="L705" s="199">
        <f>L706+L707</f>
        <v>1687.78</v>
      </c>
      <c r="M705" s="160"/>
      <c r="N705" s="160"/>
      <c r="O705" s="160"/>
    </row>
    <row r="706" spans="2:15" s="159" customFormat="1">
      <c r="B706" s="4">
        <v>1130100</v>
      </c>
      <c r="C706" s="5" t="s">
        <v>109</v>
      </c>
      <c r="D706" s="4">
        <v>441100</v>
      </c>
      <c r="E706" s="199"/>
      <c r="F706" s="201"/>
      <c r="G706" s="235"/>
      <c r="H706" s="201"/>
      <c r="I706" s="199"/>
      <c r="J706" s="199">
        <v>1687.78</v>
      </c>
      <c r="K706" s="199">
        <v>1687.78</v>
      </c>
      <c r="L706" s="199">
        <v>1687.78</v>
      </c>
      <c r="M706" s="160"/>
      <c r="N706" s="160"/>
      <c r="O706" s="160"/>
    </row>
    <row r="707" spans="2:15" s="159" customFormat="1">
      <c r="B707" s="4">
        <v>1130400</v>
      </c>
      <c r="C707" s="5" t="s">
        <v>112</v>
      </c>
      <c r="D707" s="4">
        <v>442200</v>
      </c>
      <c r="E707" s="199"/>
      <c r="F707" s="201"/>
      <c r="G707" s="235"/>
      <c r="H707" s="201"/>
      <c r="I707" s="199"/>
      <c r="J707" s="25"/>
      <c r="K707" s="25"/>
      <c r="L707" s="25"/>
      <c r="M707" s="160"/>
      <c r="N707" s="160"/>
      <c r="O707" s="160"/>
    </row>
    <row r="708" spans="2:15" s="159" customFormat="1">
      <c r="B708" s="4">
        <v>1000000</v>
      </c>
      <c r="C708" s="4" t="s">
        <v>214</v>
      </c>
      <c r="D708" s="4"/>
      <c r="E708" s="199">
        <f>E704</f>
        <v>4393.3</v>
      </c>
      <c r="F708" s="200"/>
      <c r="G708" s="234">
        <f t="shared" ref="G708:H708" si="81">G704</f>
        <v>0</v>
      </c>
      <c r="H708" s="199">
        <f t="shared" si="81"/>
        <v>631.70000000000005</v>
      </c>
      <c r="I708" s="199">
        <f t="shared" si="79"/>
        <v>5025</v>
      </c>
      <c r="J708" s="199">
        <f>J704</f>
        <v>1687.78</v>
      </c>
      <c r="K708" s="199">
        <f t="shared" ref="K708:L708" si="82">K704</f>
        <v>1687.78</v>
      </c>
      <c r="L708" s="199">
        <f t="shared" si="82"/>
        <v>1687.78</v>
      </c>
      <c r="M708" s="160"/>
      <c r="N708" s="160"/>
      <c r="O708" s="160"/>
    </row>
    <row r="709" spans="2:15" s="159" customFormat="1">
      <c r="B709" s="56"/>
      <c r="C709" s="56"/>
      <c r="D709" s="56"/>
      <c r="E709" s="228"/>
      <c r="F709" s="233"/>
      <c r="G709" s="233"/>
      <c r="H709" s="228"/>
      <c r="I709" s="228"/>
      <c r="J709" s="228"/>
      <c r="K709" s="228"/>
      <c r="L709" s="228"/>
      <c r="M709" s="58"/>
      <c r="N709" s="58"/>
      <c r="O709" s="58"/>
    </row>
    <row r="710" spans="2:15" s="159" customFormat="1"/>
    <row r="711" spans="2:15" s="159" customFormat="1" ht="16.5" customHeight="1">
      <c r="C711" s="161" t="s">
        <v>330</v>
      </c>
      <c r="D711" s="248" t="s">
        <v>70</v>
      </c>
      <c r="E711" s="248"/>
      <c r="F711" s="248"/>
      <c r="G711" s="249" t="s">
        <v>71</v>
      </c>
      <c r="H711" s="249"/>
      <c r="J711" s="250" t="s">
        <v>155</v>
      </c>
      <c r="K711" s="250"/>
      <c r="L711" s="250"/>
    </row>
    <row r="712" spans="2:15" s="159" customFormat="1" ht="16.5" customHeight="1">
      <c r="C712" s="8"/>
      <c r="D712" s="8"/>
      <c r="E712" s="1"/>
      <c r="G712" s="249" t="s">
        <v>72</v>
      </c>
      <c r="H712" s="249"/>
      <c r="J712" s="249" t="s">
        <v>73</v>
      </c>
      <c r="K712" s="249"/>
      <c r="L712" s="249"/>
    </row>
    <row r="713" spans="2:15" s="159" customFormat="1">
      <c r="C713" s="217" t="s">
        <v>74</v>
      </c>
      <c r="D713" s="8"/>
      <c r="E713" s="8"/>
      <c r="F713" s="8"/>
      <c r="G713" s="8"/>
      <c r="H713" s="8"/>
      <c r="I713" s="8"/>
    </row>
    <row r="714" spans="2:15" s="159" customFormat="1" ht="16.5" customHeight="1">
      <c r="C714" s="8"/>
      <c r="D714" s="248" t="s">
        <v>75</v>
      </c>
      <c r="E714" s="248"/>
      <c r="F714" s="248"/>
      <c r="G714" s="249" t="s">
        <v>71</v>
      </c>
      <c r="H714" s="249"/>
      <c r="I714" s="7"/>
      <c r="J714" s="250" t="s">
        <v>242</v>
      </c>
      <c r="K714" s="250"/>
      <c r="L714" s="250"/>
    </row>
    <row r="715" spans="2:15" s="159" customFormat="1" ht="16.5" customHeight="1">
      <c r="C715" s="8"/>
      <c r="D715" s="8"/>
      <c r="E715" s="8"/>
      <c r="F715" s="7"/>
      <c r="G715" s="249" t="s">
        <v>72</v>
      </c>
      <c r="H715" s="249"/>
      <c r="I715" s="7"/>
      <c r="J715" s="249" t="s">
        <v>73</v>
      </c>
      <c r="K715" s="249"/>
      <c r="L715" s="249"/>
    </row>
  </sheetData>
  <mergeCells count="756">
    <mergeCell ref="B167:L167"/>
    <mergeCell ref="B168:C171"/>
    <mergeCell ref="E168:L168"/>
    <mergeCell ref="E169:L169"/>
    <mergeCell ref="E170:L170"/>
    <mergeCell ref="E171:L171"/>
    <mergeCell ref="B172:L172"/>
    <mergeCell ref="B173:D173"/>
    <mergeCell ref="E173:L173"/>
    <mergeCell ref="M175:N175"/>
    <mergeCell ref="O175:O176"/>
    <mergeCell ref="D187:F187"/>
    <mergeCell ref="G187:H187"/>
    <mergeCell ref="J187:L187"/>
    <mergeCell ref="G188:H188"/>
    <mergeCell ref="J188:L188"/>
    <mergeCell ref="D190:F190"/>
    <mergeCell ref="G190:H190"/>
    <mergeCell ref="J190:L190"/>
    <mergeCell ref="M609:N609"/>
    <mergeCell ref="O609:O610"/>
    <mergeCell ref="D618:F618"/>
    <mergeCell ref="G618:H618"/>
    <mergeCell ref="J618:L618"/>
    <mergeCell ref="G619:H619"/>
    <mergeCell ref="J619:L619"/>
    <mergeCell ref="D621:F621"/>
    <mergeCell ref="G621:H621"/>
    <mergeCell ref="J621:L621"/>
    <mergeCell ref="B606:L606"/>
    <mergeCell ref="B607:D607"/>
    <mergeCell ref="E607:L607"/>
    <mergeCell ref="G622:H622"/>
    <mergeCell ref="J622:L622"/>
    <mergeCell ref="B609:B610"/>
    <mergeCell ref="C609:D609"/>
    <mergeCell ref="E609:E610"/>
    <mergeCell ref="F609:H609"/>
    <mergeCell ref="I609:I610"/>
    <mergeCell ref="J609:J610"/>
    <mergeCell ref="K609:K610"/>
    <mergeCell ref="L609:L610"/>
    <mergeCell ref="B598:C600"/>
    <mergeCell ref="E598:L598"/>
    <mergeCell ref="E599:L599"/>
    <mergeCell ref="E600:L600"/>
    <mergeCell ref="B601:L601"/>
    <mergeCell ref="B602:C605"/>
    <mergeCell ref="E602:L602"/>
    <mergeCell ref="E603:L603"/>
    <mergeCell ref="E604:L604"/>
    <mergeCell ref="E605:L605"/>
    <mergeCell ref="B592:D592"/>
    <mergeCell ref="E592:L592"/>
    <mergeCell ref="B593:L593"/>
    <mergeCell ref="B594:D594"/>
    <mergeCell ref="E594:L594"/>
    <mergeCell ref="B595:L595"/>
    <mergeCell ref="B596:D596"/>
    <mergeCell ref="E596:L596"/>
    <mergeCell ref="B597:L597"/>
    <mergeCell ref="B591:L591"/>
    <mergeCell ref="M518:N518"/>
    <mergeCell ref="O518:O519"/>
    <mergeCell ref="D527:F527"/>
    <mergeCell ref="G527:H527"/>
    <mergeCell ref="J527:L527"/>
    <mergeCell ref="G528:H528"/>
    <mergeCell ref="J528:L528"/>
    <mergeCell ref="D530:F530"/>
    <mergeCell ref="G530:H530"/>
    <mergeCell ref="J530:L530"/>
    <mergeCell ref="G531:H531"/>
    <mergeCell ref="J531:L531"/>
    <mergeCell ref="B583:L583"/>
    <mergeCell ref="B584:L584"/>
    <mergeCell ref="B586:C587"/>
    <mergeCell ref="E586:L586"/>
    <mergeCell ref="E587:L587"/>
    <mergeCell ref="B588:L588"/>
    <mergeCell ref="B589:C590"/>
    <mergeCell ref="E589:L589"/>
    <mergeCell ref="E590:L590"/>
    <mergeCell ref="E516:L516"/>
    <mergeCell ref="J580:L580"/>
    <mergeCell ref="B582:L582"/>
    <mergeCell ref="E545:L545"/>
    <mergeCell ref="E509:L509"/>
    <mergeCell ref="B518:B519"/>
    <mergeCell ref="C518:D518"/>
    <mergeCell ref="E518:E519"/>
    <mergeCell ref="F518:H518"/>
    <mergeCell ref="I518:I519"/>
    <mergeCell ref="J518:J519"/>
    <mergeCell ref="K518:K519"/>
    <mergeCell ref="L518:L519"/>
    <mergeCell ref="B510:L510"/>
    <mergeCell ref="B511:C514"/>
    <mergeCell ref="E511:L511"/>
    <mergeCell ref="E512:L512"/>
    <mergeCell ref="E513:L513"/>
    <mergeCell ref="E514:L514"/>
    <mergeCell ref="B515:L515"/>
    <mergeCell ref="B516:D516"/>
    <mergeCell ref="B497:L497"/>
    <mergeCell ref="B498:C499"/>
    <mergeCell ref="E498:L498"/>
    <mergeCell ref="E499:L499"/>
    <mergeCell ref="B500:L500"/>
    <mergeCell ref="B501:D501"/>
    <mergeCell ref="E501:L501"/>
    <mergeCell ref="B502:L502"/>
    <mergeCell ref="B503:D503"/>
    <mergeCell ref="E503:L503"/>
    <mergeCell ref="B504:L504"/>
    <mergeCell ref="B505:D505"/>
    <mergeCell ref="E505:L505"/>
    <mergeCell ref="B506:L506"/>
    <mergeCell ref="B507:C509"/>
    <mergeCell ref="E507:L507"/>
    <mergeCell ref="E508:L508"/>
    <mergeCell ref="G483:H483"/>
    <mergeCell ref="J483:L483"/>
    <mergeCell ref="J489:L489"/>
    <mergeCell ref="B491:L491"/>
    <mergeCell ref="B492:L492"/>
    <mergeCell ref="B493:L493"/>
    <mergeCell ref="B495:C496"/>
    <mergeCell ref="E495:L495"/>
    <mergeCell ref="E496:L496"/>
    <mergeCell ref="M468:N468"/>
    <mergeCell ref="O468:O469"/>
    <mergeCell ref="D479:F479"/>
    <mergeCell ref="G479:H479"/>
    <mergeCell ref="J479:L479"/>
    <mergeCell ref="G480:H480"/>
    <mergeCell ref="J480:L480"/>
    <mergeCell ref="D482:F482"/>
    <mergeCell ref="G482:H482"/>
    <mergeCell ref="J482:L482"/>
    <mergeCell ref="B465:L465"/>
    <mergeCell ref="B466:D466"/>
    <mergeCell ref="E466:L466"/>
    <mergeCell ref="B468:B469"/>
    <mergeCell ref="C468:D468"/>
    <mergeCell ref="E468:E469"/>
    <mergeCell ref="F468:H468"/>
    <mergeCell ref="I468:I469"/>
    <mergeCell ref="J468:J469"/>
    <mergeCell ref="K468:K469"/>
    <mergeCell ref="L468:L469"/>
    <mergeCell ref="B454:L454"/>
    <mergeCell ref="B455:D455"/>
    <mergeCell ref="E455:L455"/>
    <mergeCell ref="B456:L456"/>
    <mergeCell ref="B457:C459"/>
    <mergeCell ref="E457:L457"/>
    <mergeCell ref="E458:L458"/>
    <mergeCell ref="E459:L459"/>
    <mergeCell ref="B461:C464"/>
    <mergeCell ref="E461:L461"/>
    <mergeCell ref="E462:L462"/>
    <mergeCell ref="E463:L463"/>
    <mergeCell ref="E464:L464"/>
    <mergeCell ref="B460:L460"/>
    <mergeCell ref="B447:L447"/>
    <mergeCell ref="B448:C449"/>
    <mergeCell ref="E448:L448"/>
    <mergeCell ref="E449:L449"/>
    <mergeCell ref="B450:L450"/>
    <mergeCell ref="B451:D451"/>
    <mergeCell ref="E451:L451"/>
    <mergeCell ref="B452:L452"/>
    <mergeCell ref="B453:D453"/>
    <mergeCell ref="E453:L453"/>
    <mergeCell ref="G433:H433"/>
    <mergeCell ref="J433:L433"/>
    <mergeCell ref="J439:L439"/>
    <mergeCell ref="B441:L441"/>
    <mergeCell ref="B442:L442"/>
    <mergeCell ref="B443:L443"/>
    <mergeCell ref="B445:C446"/>
    <mergeCell ref="E445:L445"/>
    <mergeCell ref="E446:L446"/>
    <mergeCell ref="M417:N417"/>
    <mergeCell ref="O417:O418"/>
    <mergeCell ref="D429:F429"/>
    <mergeCell ref="G429:H429"/>
    <mergeCell ref="J429:L429"/>
    <mergeCell ref="G430:H430"/>
    <mergeCell ref="J430:L430"/>
    <mergeCell ref="D432:F432"/>
    <mergeCell ref="G432:H432"/>
    <mergeCell ref="J432:L432"/>
    <mergeCell ref="B410:C413"/>
    <mergeCell ref="E410:L410"/>
    <mergeCell ref="E411:L411"/>
    <mergeCell ref="E412:L412"/>
    <mergeCell ref="E413:L413"/>
    <mergeCell ref="B414:L414"/>
    <mergeCell ref="B415:D415"/>
    <mergeCell ref="E415:L415"/>
    <mergeCell ref="B417:B418"/>
    <mergeCell ref="C417:D417"/>
    <mergeCell ref="E417:E418"/>
    <mergeCell ref="F417:H417"/>
    <mergeCell ref="I417:I418"/>
    <mergeCell ref="J417:J418"/>
    <mergeCell ref="K417:K418"/>
    <mergeCell ref="L417:L418"/>
    <mergeCell ref="B403:L403"/>
    <mergeCell ref="B404:D404"/>
    <mergeCell ref="E404:L404"/>
    <mergeCell ref="B405:L405"/>
    <mergeCell ref="B406:C408"/>
    <mergeCell ref="E406:L406"/>
    <mergeCell ref="E407:L407"/>
    <mergeCell ref="E408:L408"/>
    <mergeCell ref="B409:L409"/>
    <mergeCell ref="B396:L396"/>
    <mergeCell ref="B397:C398"/>
    <mergeCell ref="E397:L397"/>
    <mergeCell ref="E398:L398"/>
    <mergeCell ref="B399:L399"/>
    <mergeCell ref="B400:D400"/>
    <mergeCell ref="E400:L400"/>
    <mergeCell ref="B401:L401"/>
    <mergeCell ref="B402:D402"/>
    <mergeCell ref="E402:L402"/>
    <mergeCell ref="G379:H379"/>
    <mergeCell ref="J379:L379"/>
    <mergeCell ref="J388:L388"/>
    <mergeCell ref="B390:L390"/>
    <mergeCell ref="B391:L391"/>
    <mergeCell ref="B392:L392"/>
    <mergeCell ref="B394:C395"/>
    <mergeCell ref="E394:L394"/>
    <mergeCell ref="E395:L395"/>
    <mergeCell ref="M366:N366"/>
    <mergeCell ref="O366:O367"/>
    <mergeCell ref="D375:F375"/>
    <mergeCell ref="G375:H375"/>
    <mergeCell ref="J375:L375"/>
    <mergeCell ref="G376:H376"/>
    <mergeCell ref="J376:L376"/>
    <mergeCell ref="D378:F378"/>
    <mergeCell ref="G378:H378"/>
    <mergeCell ref="J378:L378"/>
    <mergeCell ref="B359:C362"/>
    <mergeCell ref="E359:L359"/>
    <mergeCell ref="E360:L360"/>
    <mergeCell ref="E361:L361"/>
    <mergeCell ref="E362:L362"/>
    <mergeCell ref="B363:L363"/>
    <mergeCell ref="B364:D364"/>
    <mergeCell ref="E364:L364"/>
    <mergeCell ref="B366:B367"/>
    <mergeCell ref="C366:D366"/>
    <mergeCell ref="E366:E367"/>
    <mergeCell ref="F366:H366"/>
    <mergeCell ref="I366:I367"/>
    <mergeCell ref="J366:J367"/>
    <mergeCell ref="K366:K367"/>
    <mergeCell ref="L366:L367"/>
    <mergeCell ref="B352:L352"/>
    <mergeCell ref="B353:D353"/>
    <mergeCell ref="E353:L353"/>
    <mergeCell ref="B354:L354"/>
    <mergeCell ref="B355:C357"/>
    <mergeCell ref="E355:L355"/>
    <mergeCell ref="E356:L356"/>
    <mergeCell ref="E357:L357"/>
    <mergeCell ref="B358:L358"/>
    <mergeCell ref="B345:L345"/>
    <mergeCell ref="B346:C347"/>
    <mergeCell ref="E346:L346"/>
    <mergeCell ref="E347:L347"/>
    <mergeCell ref="B348:L348"/>
    <mergeCell ref="B349:D349"/>
    <mergeCell ref="E349:L349"/>
    <mergeCell ref="B350:L350"/>
    <mergeCell ref="B351:D351"/>
    <mergeCell ref="E351:L351"/>
    <mergeCell ref="G331:H331"/>
    <mergeCell ref="J331:L331"/>
    <mergeCell ref="J337:L337"/>
    <mergeCell ref="B339:L339"/>
    <mergeCell ref="B340:L340"/>
    <mergeCell ref="B341:L341"/>
    <mergeCell ref="B343:C344"/>
    <mergeCell ref="E343:L343"/>
    <mergeCell ref="E344:L344"/>
    <mergeCell ref="M315:N315"/>
    <mergeCell ref="O315:O316"/>
    <mergeCell ref="D327:F327"/>
    <mergeCell ref="G327:H327"/>
    <mergeCell ref="J327:L327"/>
    <mergeCell ref="G328:H328"/>
    <mergeCell ref="J328:L328"/>
    <mergeCell ref="D330:F330"/>
    <mergeCell ref="G330:H330"/>
    <mergeCell ref="J330:L330"/>
    <mergeCell ref="B308:C311"/>
    <mergeCell ref="E308:L308"/>
    <mergeCell ref="E309:L309"/>
    <mergeCell ref="E310:L310"/>
    <mergeCell ref="E311:L311"/>
    <mergeCell ref="B312:L312"/>
    <mergeCell ref="B313:D313"/>
    <mergeCell ref="E313:L313"/>
    <mergeCell ref="B315:B316"/>
    <mergeCell ref="C315:D315"/>
    <mergeCell ref="E315:E316"/>
    <mergeCell ref="F315:H315"/>
    <mergeCell ref="I315:I316"/>
    <mergeCell ref="J315:J316"/>
    <mergeCell ref="K315:K316"/>
    <mergeCell ref="L315:L316"/>
    <mergeCell ref="B301:L301"/>
    <mergeCell ref="B302:D302"/>
    <mergeCell ref="E302:L302"/>
    <mergeCell ref="B303:L303"/>
    <mergeCell ref="B304:C306"/>
    <mergeCell ref="E304:L304"/>
    <mergeCell ref="E305:L305"/>
    <mergeCell ref="E306:L306"/>
    <mergeCell ref="B307:L307"/>
    <mergeCell ref="B294:L294"/>
    <mergeCell ref="B295:C296"/>
    <mergeCell ref="E295:L295"/>
    <mergeCell ref="E296:L296"/>
    <mergeCell ref="B297:L297"/>
    <mergeCell ref="B298:D298"/>
    <mergeCell ref="E298:L298"/>
    <mergeCell ref="B299:L299"/>
    <mergeCell ref="B300:D300"/>
    <mergeCell ref="E300:L300"/>
    <mergeCell ref="G280:H280"/>
    <mergeCell ref="J280:L280"/>
    <mergeCell ref="J286:L286"/>
    <mergeCell ref="B288:L288"/>
    <mergeCell ref="B289:L289"/>
    <mergeCell ref="B290:L290"/>
    <mergeCell ref="B292:C293"/>
    <mergeCell ref="E292:L292"/>
    <mergeCell ref="E293:L293"/>
    <mergeCell ref="M267:N267"/>
    <mergeCell ref="O267:O268"/>
    <mergeCell ref="D276:F276"/>
    <mergeCell ref="G276:H276"/>
    <mergeCell ref="J276:L276"/>
    <mergeCell ref="G277:H277"/>
    <mergeCell ref="J277:L277"/>
    <mergeCell ref="D279:F279"/>
    <mergeCell ref="G279:H279"/>
    <mergeCell ref="J279:L279"/>
    <mergeCell ref="B260:C263"/>
    <mergeCell ref="E260:L260"/>
    <mergeCell ref="E261:L261"/>
    <mergeCell ref="E262:L262"/>
    <mergeCell ref="E263:L263"/>
    <mergeCell ref="B264:L264"/>
    <mergeCell ref="B265:D265"/>
    <mergeCell ref="E265:L265"/>
    <mergeCell ref="B267:B268"/>
    <mergeCell ref="C267:D267"/>
    <mergeCell ref="E267:E268"/>
    <mergeCell ref="F267:H267"/>
    <mergeCell ref="I267:I268"/>
    <mergeCell ref="J267:J268"/>
    <mergeCell ref="K267:K268"/>
    <mergeCell ref="L267:L268"/>
    <mergeCell ref="B253:L253"/>
    <mergeCell ref="B254:D254"/>
    <mergeCell ref="E254:L254"/>
    <mergeCell ref="B255:L255"/>
    <mergeCell ref="B256:C258"/>
    <mergeCell ref="E256:L256"/>
    <mergeCell ref="E257:L257"/>
    <mergeCell ref="E258:L258"/>
    <mergeCell ref="B259:L259"/>
    <mergeCell ref="B154:L154"/>
    <mergeCell ref="B155:C156"/>
    <mergeCell ref="E155:L155"/>
    <mergeCell ref="B249:L249"/>
    <mergeCell ref="B250:D250"/>
    <mergeCell ref="E250:L250"/>
    <mergeCell ref="B251:L251"/>
    <mergeCell ref="B252:D252"/>
    <mergeCell ref="E252:L252"/>
    <mergeCell ref="E156:L156"/>
    <mergeCell ref="B157:L157"/>
    <mergeCell ref="B158:D158"/>
    <mergeCell ref="E158:L158"/>
    <mergeCell ref="B159:L159"/>
    <mergeCell ref="B160:D160"/>
    <mergeCell ref="E160:L160"/>
    <mergeCell ref="B161:L161"/>
    <mergeCell ref="B162:D162"/>
    <mergeCell ref="E162:L162"/>
    <mergeCell ref="B163:L163"/>
    <mergeCell ref="B164:C166"/>
    <mergeCell ref="E164:L164"/>
    <mergeCell ref="E165:L165"/>
    <mergeCell ref="E166:L166"/>
    <mergeCell ref="G191:H191"/>
    <mergeCell ref="J191:L191"/>
    <mergeCell ref="B175:B176"/>
    <mergeCell ref="C175:D175"/>
    <mergeCell ref="E175:E176"/>
    <mergeCell ref="F175:H175"/>
    <mergeCell ref="I175:I176"/>
    <mergeCell ref="J175:J176"/>
    <mergeCell ref="K175:K176"/>
    <mergeCell ref="L175:L176"/>
    <mergeCell ref="D141:F141"/>
    <mergeCell ref="G141:H141"/>
    <mergeCell ref="J141:L141"/>
    <mergeCell ref="M126:N126"/>
    <mergeCell ref="O126:O127"/>
    <mergeCell ref="D138:F138"/>
    <mergeCell ref="G138:H138"/>
    <mergeCell ref="J138:L138"/>
    <mergeCell ref="J238:L238"/>
    <mergeCell ref="E199:L199"/>
    <mergeCell ref="D233:F233"/>
    <mergeCell ref="G233:H233"/>
    <mergeCell ref="J233:L233"/>
    <mergeCell ref="E219:L219"/>
    <mergeCell ref="B219:D219"/>
    <mergeCell ref="B221:B222"/>
    <mergeCell ref="B208:D208"/>
    <mergeCell ref="E208:L208"/>
    <mergeCell ref="B209:L209"/>
    <mergeCell ref="E215:L215"/>
    <mergeCell ref="E216:L216"/>
    <mergeCell ref="J146:L146"/>
    <mergeCell ref="B148:L148"/>
    <mergeCell ref="B149:L149"/>
    <mergeCell ref="B123:L123"/>
    <mergeCell ref="E119:L119"/>
    <mergeCell ref="E120:L120"/>
    <mergeCell ref="E121:L121"/>
    <mergeCell ref="B101:L101"/>
    <mergeCell ref="J97:L97"/>
    <mergeCell ref="B99:L99"/>
    <mergeCell ref="B100:L100"/>
    <mergeCell ref="G139:H139"/>
    <mergeCell ref="J139:L139"/>
    <mergeCell ref="B124:D124"/>
    <mergeCell ref="E124:L124"/>
    <mergeCell ref="B126:B127"/>
    <mergeCell ref="C126:D126"/>
    <mergeCell ref="E126:E127"/>
    <mergeCell ref="F126:H126"/>
    <mergeCell ref="I126:I127"/>
    <mergeCell ref="J126:J127"/>
    <mergeCell ref="K126:K127"/>
    <mergeCell ref="L126:L127"/>
    <mergeCell ref="G142:H142"/>
    <mergeCell ref="J142:L142"/>
    <mergeCell ref="B539:L539"/>
    <mergeCell ref="B541:C542"/>
    <mergeCell ref="E541:L541"/>
    <mergeCell ref="E542:L542"/>
    <mergeCell ref="B543:L543"/>
    <mergeCell ref="B544:C545"/>
    <mergeCell ref="E544:L544"/>
    <mergeCell ref="B240:L240"/>
    <mergeCell ref="B241:L241"/>
    <mergeCell ref="B242:L242"/>
    <mergeCell ref="B244:C245"/>
    <mergeCell ref="E244:L244"/>
    <mergeCell ref="E245:L245"/>
    <mergeCell ref="B201:C202"/>
    <mergeCell ref="B150:L150"/>
    <mergeCell ref="B152:C153"/>
    <mergeCell ref="E152:L152"/>
    <mergeCell ref="E153:L153"/>
    <mergeCell ref="B246:L246"/>
    <mergeCell ref="B247:C248"/>
    <mergeCell ref="E247:L247"/>
    <mergeCell ref="E248:L248"/>
    <mergeCell ref="E106:L106"/>
    <mergeCell ref="E107:L107"/>
    <mergeCell ref="B108:L108"/>
    <mergeCell ref="B109:D109"/>
    <mergeCell ref="E109:L109"/>
    <mergeCell ref="E122:L122"/>
    <mergeCell ref="B114:L114"/>
    <mergeCell ref="B115:C117"/>
    <mergeCell ref="E115:L115"/>
    <mergeCell ref="E116:L116"/>
    <mergeCell ref="E117:L117"/>
    <mergeCell ref="B118:L118"/>
    <mergeCell ref="B119:C122"/>
    <mergeCell ref="B112:L112"/>
    <mergeCell ref="B113:D113"/>
    <mergeCell ref="E113:L113"/>
    <mergeCell ref="B547:D547"/>
    <mergeCell ref="E547:L547"/>
    <mergeCell ref="B548:L548"/>
    <mergeCell ref="B549:D549"/>
    <mergeCell ref="E549:L549"/>
    <mergeCell ref="B550:L550"/>
    <mergeCell ref="B551:D551"/>
    <mergeCell ref="E551:L551"/>
    <mergeCell ref="J535:L535"/>
    <mergeCell ref="B537:L537"/>
    <mergeCell ref="B538:L538"/>
    <mergeCell ref="E15:L15"/>
    <mergeCell ref="G577:H577"/>
    <mergeCell ref="J577:L577"/>
    <mergeCell ref="M564:N564"/>
    <mergeCell ref="B561:L561"/>
    <mergeCell ref="B562:D562"/>
    <mergeCell ref="E562:L562"/>
    <mergeCell ref="B564:B565"/>
    <mergeCell ref="O564:O565"/>
    <mergeCell ref="D573:F573"/>
    <mergeCell ref="G573:H573"/>
    <mergeCell ref="J573:L573"/>
    <mergeCell ref="G574:H574"/>
    <mergeCell ref="J574:L574"/>
    <mergeCell ref="D576:F576"/>
    <mergeCell ref="G576:H576"/>
    <mergeCell ref="J576:L576"/>
    <mergeCell ref="C564:D564"/>
    <mergeCell ref="E564:E565"/>
    <mergeCell ref="F564:H564"/>
    <mergeCell ref="I564:I565"/>
    <mergeCell ref="J564:J565"/>
    <mergeCell ref="K564:K565"/>
    <mergeCell ref="L564:L565"/>
    <mergeCell ref="B23:C26"/>
    <mergeCell ref="E23:L23"/>
    <mergeCell ref="E24:L24"/>
    <mergeCell ref="E25:L25"/>
    <mergeCell ref="E26:L26"/>
    <mergeCell ref="B27:L27"/>
    <mergeCell ref="B28:D28"/>
    <mergeCell ref="E28:L28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B17:D17"/>
    <mergeCell ref="E17:L17"/>
    <mergeCell ref="B18:L18"/>
    <mergeCell ref="B19:C21"/>
    <mergeCell ref="E19:L19"/>
    <mergeCell ref="E20:L20"/>
    <mergeCell ref="E21:L21"/>
    <mergeCell ref="B22:L22"/>
    <mergeCell ref="M31:N31"/>
    <mergeCell ref="O31:O32"/>
    <mergeCell ref="D91:F91"/>
    <mergeCell ref="G91:H91"/>
    <mergeCell ref="J91:L91"/>
    <mergeCell ref="G92:H92"/>
    <mergeCell ref="J92:L92"/>
    <mergeCell ref="D94:F94"/>
    <mergeCell ref="G94:H94"/>
    <mergeCell ref="J94:L94"/>
    <mergeCell ref="B195:L195"/>
    <mergeCell ref="B196:L196"/>
    <mergeCell ref="B200:L200"/>
    <mergeCell ref="E204:L204"/>
    <mergeCell ref="B198:C199"/>
    <mergeCell ref="E198:L198"/>
    <mergeCell ref="G95:H95"/>
    <mergeCell ref="J95:L95"/>
    <mergeCell ref="B31:B32"/>
    <mergeCell ref="C31:D31"/>
    <mergeCell ref="E31:E32"/>
    <mergeCell ref="F31:H31"/>
    <mergeCell ref="I31:I32"/>
    <mergeCell ref="J31:J32"/>
    <mergeCell ref="K31:K32"/>
    <mergeCell ref="L31:L32"/>
    <mergeCell ref="B103:C104"/>
    <mergeCell ref="E103:L103"/>
    <mergeCell ref="E104:L104"/>
    <mergeCell ref="B105:L105"/>
    <mergeCell ref="B110:L110"/>
    <mergeCell ref="B111:D111"/>
    <mergeCell ref="E111:L111"/>
    <mergeCell ref="B106:C107"/>
    <mergeCell ref="J192:L192"/>
    <mergeCell ref="B205:L205"/>
    <mergeCell ref="E206:L206"/>
    <mergeCell ref="O221:O222"/>
    <mergeCell ref="D230:F230"/>
    <mergeCell ref="G230:H230"/>
    <mergeCell ref="J230:L230"/>
    <mergeCell ref="G231:H231"/>
    <mergeCell ref="J231:L231"/>
    <mergeCell ref="F221:H221"/>
    <mergeCell ref="I221:I222"/>
    <mergeCell ref="J221:J222"/>
    <mergeCell ref="K221:K222"/>
    <mergeCell ref="L221:L222"/>
    <mergeCell ref="M221:N221"/>
    <mergeCell ref="C221:D221"/>
    <mergeCell ref="E221:E222"/>
    <mergeCell ref="E201:L201"/>
    <mergeCell ref="E202:L202"/>
    <mergeCell ref="B203:L203"/>
    <mergeCell ref="B204:D204"/>
    <mergeCell ref="B206:D206"/>
    <mergeCell ref="B207:L207"/>
    <mergeCell ref="B194:L194"/>
    <mergeCell ref="E639:L639"/>
    <mergeCell ref="E217:L217"/>
    <mergeCell ref="B218:L218"/>
    <mergeCell ref="B214:C217"/>
    <mergeCell ref="E214:L214"/>
    <mergeCell ref="E211:L211"/>
    <mergeCell ref="B210:C212"/>
    <mergeCell ref="E210:L210"/>
    <mergeCell ref="E212:L212"/>
    <mergeCell ref="B213:L213"/>
    <mergeCell ref="G234:H234"/>
    <mergeCell ref="J234:L234"/>
    <mergeCell ref="B552:L552"/>
    <mergeCell ref="B553:C555"/>
    <mergeCell ref="E553:L553"/>
    <mergeCell ref="E555:L555"/>
    <mergeCell ref="B556:L556"/>
    <mergeCell ref="B557:C560"/>
    <mergeCell ref="E557:L557"/>
    <mergeCell ref="E558:L558"/>
    <mergeCell ref="E559:L559"/>
    <mergeCell ref="E560:L560"/>
    <mergeCell ref="E554:L554"/>
    <mergeCell ref="B546:L546"/>
    <mergeCell ref="B647:C650"/>
    <mergeCell ref="E647:L647"/>
    <mergeCell ref="E648:L648"/>
    <mergeCell ref="E649:L649"/>
    <mergeCell ref="E650:L650"/>
    <mergeCell ref="B651:L651"/>
    <mergeCell ref="B652:D652"/>
    <mergeCell ref="E652:L652"/>
    <mergeCell ref="J625:L625"/>
    <mergeCell ref="B627:L627"/>
    <mergeCell ref="B628:L628"/>
    <mergeCell ref="B629:L629"/>
    <mergeCell ref="B631:C632"/>
    <mergeCell ref="E631:L631"/>
    <mergeCell ref="E632:L632"/>
    <mergeCell ref="B633:L633"/>
    <mergeCell ref="B634:C635"/>
    <mergeCell ref="E634:L634"/>
    <mergeCell ref="E635:L635"/>
    <mergeCell ref="B636:L636"/>
    <mergeCell ref="B637:D637"/>
    <mergeCell ref="E637:L637"/>
    <mergeCell ref="B638:L638"/>
    <mergeCell ref="B639:D639"/>
    <mergeCell ref="B640:L640"/>
    <mergeCell ref="B641:D641"/>
    <mergeCell ref="E641:L641"/>
    <mergeCell ref="B642:L642"/>
    <mergeCell ref="B643:C645"/>
    <mergeCell ref="E643:L643"/>
    <mergeCell ref="E644:L644"/>
    <mergeCell ref="E645:L645"/>
    <mergeCell ref="B646:L646"/>
    <mergeCell ref="M654:N654"/>
    <mergeCell ref="O654:O655"/>
    <mergeCell ref="D666:F666"/>
    <mergeCell ref="G666:H666"/>
    <mergeCell ref="J666:L666"/>
    <mergeCell ref="G667:H667"/>
    <mergeCell ref="J667:L667"/>
    <mergeCell ref="D669:F669"/>
    <mergeCell ref="G669:H669"/>
    <mergeCell ref="J669:L669"/>
    <mergeCell ref="B680:L680"/>
    <mergeCell ref="B681:C682"/>
    <mergeCell ref="E681:L681"/>
    <mergeCell ref="E682:L682"/>
    <mergeCell ref="B683:L683"/>
    <mergeCell ref="B684:D684"/>
    <mergeCell ref="E684:L684"/>
    <mergeCell ref="B685:L685"/>
    <mergeCell ref="B654:B655"/>
    <mergeCell ref="C654:D654"/>
    <mergeCell ref="E654:E655"/>
    <mergeCell ref="F654:H654"/>
    <mergeCell ref="I654:I655"/>
    <mergeCell ref="J654:J655"/>
    <mergeCell ref="K654:K655"/>
    <mergeCell ref="L654:L655"/>
    <mergeCell ref="G670:H670"/>
    <mergeCell ref="J670:L670"/>
    <mergeCell ref="J672:L672"/>
    <mergeCell ref="B674:L674"/>
    <mergeCell ref="B675:L675"/>
    <mergeCell ref="B676:L676"/>
    <mergeCell ref="B678:C679"/>
    <mergeCell ref="E678:L678"/>
    <mergeCell ref="E679:L679"/>
    <mergeCell ref="M701:N701"/>
    <mergeCell ref="O701:O702"/>
    <mergeCell ref="D711:F711"/>
    <mergeCell ref="G711:H711"/>
    <mergeCell ref="J711:L711"/>
    <mergeCell ref="G712:H712"/>
    <mergeCell ref="J712:L712"/>
    <mergeCell ref="B686:D686"/>
    <mergeCell ref="E686:L686"/>
    <mergeCell ref="B687:L687"/>
    <mergeCell ref="B688:D688"/>
    <mergeCell ref="E688:L688"/>
    <mergeCell ref="B689:L689"/>
    <mergeCell ref="B690:C692"/>
    <mergeCell ref="E690:L690"/>
    <mergeCell ref="E691:L691"/>
    <mergeCell ref="E692:L692"/>
    <mergeCell ref="B693:L693"/>
    <mergeCell ref="B694:C697"/>
    <mergeCell ref="E694:L694"/>
    <mergeCell ref="E695:L695"/>
    <mergeCell ref="E696:L696"/>
    <mergeCell ref="E697:L697"/>
    <mergeCell ref="B698:L698"/>
    <mergeCell ref="D714:F714"/>
    <mergeCell ref="G714:H714"/>
    <mergeCell ref="J714:L714"/>
    <mergeCell ref="G715:H715"/>
    <mergeCell ref="J715:L715"/>
    <mergeCell ref="B699:D699"/>
    <mergeCell ref="E699:L699"/>
    <mergeCell ref="B701:B702"/>
    <mergeCell ref="C701:D701"/>
    <mergeCell ref="E701:E702"/>
    <mergeCell ref="F701:H701"/>
    <mergeCell ref="I701:I702"/>
    <mergeCell ref="J701:J702"/>
    <mergeCell ref="K701:K702"/>
    <mergeCell ref="L701:L702"/>
  </mergeCells>
  <pageMargins left="0.2" right="0.2" top="0.21" bottom="0.2" header="0.2" footer="0.2"/>
  <pageSetup paperSize="9" scale="5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7"/>
  <sheetViews>
    <sheetView topLeftCell="B1" zoomScale="120" zoomScaleNormal="120" workbookViewId="0">
      <selection activeCell="B968" sqref="B968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19.28515625" style="9" customWidth="1"/>
    <col min="5" max="5" width="19.42578125" style="9" customWidth="1"/>
    <col min="6" max="6" width="18.28515625" style="9" customWidth="1"/>
    <col min="7" max="7" width="18.42578125" style="9" customWidth="1"/>
    <col min="8" max="8" width="19" style="9" customWidth="1"/>
    <col min="9" max="9" width="18.28515625" style="9" customWidth="1"/>
    <col min="10" max="10" width="45" style="9" customWidth="1"/>
    <col min="11" max="11" width="42.140625" style="9" customWidth="1"/>
    <col min="12" max="16384" width="9.140625" style="9"/>
  </cols>
  <sheetData>
    <row r="1" spans="2:10">
      <c r="H1" s="13"/>
      <c r="I1" s="267" t="s">
        <v>132</v>
      </c>
      <c r="J1" s="267"/>
    </row>
    <row r="2" spans="2:10">
      <c r="H2" s="13"/>
      <c r="I2" s="83"/>
      <c r="J2" s="83"/>
    </row>
    <row r="3" spans="2:10">
      <c r="B3" s="268" t="s">
        <v>126</v>
      </c>
      <c r="C3" s="268"/>
      <c r="D3" s="268"/>
      <c r="E3" s="268"/>
      <c r="F3" s="268"/>
      <c r="G3" s="268"/>
      <c r="H3" s="268"/>
      <c r="I3" s="268"/>
    </row>
    <row r="4" spans="2:10">
      <c r="B4" s="268" t="s">
        <v>133</v>
      </c>
      <c r="C4" s="268"/>
      <c r="D4" s="268"/>
      <c r="E4" s="268"/>
      <c r="F4" s="268"/>
      <c r="G4" s="268"/>
      <c r="H4" s="268"/>
      <c r="I4" s="268"/>
    </row>
    <row r="5" spans="2:10">
      <c r="B5" s="268" t="s">
        <v>332</v>
      </c>
      <c r="C5" s="268"/>
      <c r="D5" s="268"/>
      <c r="E5" s="268"/>
      <c r="F5" s="268"/>
      <c r="G5" s="268"/>
      <c r="H5" s="268"/>
      <c r="I5" s="268"/>
    </row>
    <row r="6" spans="2:10">
      <c r="B6" s="84"/>
      <c r="C6" s="84"/>
      <c r="D6" s="84"/>
      <c r="E6" s="84"/>
      <c r="F6" s="84"/>
      <c r="G6" s="84"/>
      <c r="H6" s="84"/>
      <c r="I6" s="84"/>
    </row>
    <row r="7" spans="2:10">
      <c r="B7" s="251" t="s">
        <v>29</v>
      </c>
      <c r="C7" s="34" t="s">
        <v>30</v>
      </c>
      <c r="D7" s="275" t="s">
        <v>150</v>
      </c>
      <c r="E7" s="255"/>
      <c r="F7" s="255"/>
      <c r="G7" s="255"/>
      <c r="H7" s="255"/>
      <c r="I7" s="276"/>
      <c r="J7" s="12"/>
    </row>
    <row r="8" spans="2:10">
      <c r="B8" s="251"/>
      <c r="C8" s="34" t="s">
        <v>31</v>
      </c>
      <c r="D8" s="252">
        <v>104021</v>
      </c>
      <c r="E8" s="252"/>
      <c r="F8" s="252"/>
      <c r="G8" s="252"/>
      <c r="H8" s="252"/>
      <c r="I8" s="252"/>
    </row>
    <row r="9" spans="2:10">
      <c r="B9" s="247"/>
      <c r="C9" s="247"/>
      <c r="D9" s="247"/>
      <c r="E9" s="247"/>
      <c r="F9" s="247"/>
      <c r="G9" s="247"/>
      <c r="H9" s="247"/>
      <c r="I9" s="247"/>
    </row>
    <row r="10" spans="2:10">
      <c r="B10" s="251" t="s">
        <v>32</v>
      </c>
      <c r="C10" s="34" t="s">
        <v>30</v>
      </c>
      <c r="D10" s="275" t="s">
        <v>150</v>
      </c>
      <c r="E10" s="255"/>
      <c r="F10" s="255"/>
      <c r="G10" s="255"/>
      <c r="H10" s="255"/>
      <c r="I10" s="276"/>
    </row>
    <row r="11" spans="2:10">
      <c r="B11" s="251"/>
      <c r="C11" s="34" t="s">
        <v>31</v>
      </c>
      <c r="D11" s="252">
        <v>104021</v>
      </c>
      <c r="E11" s="252"/>
      <c r="F11" s="252"/>
      <c r="G11" s="252"/>
      <c r="H11" s="252"/>
      <c r="I11" s="252"/>
    </row>
    <row r="12" spans="2:10">
      <c r="B12" s="255"/>
      <c r="C12" s="255"/>
      <c r="D12" s="255"/>
      <c r="E12" s="255"/>
      <c r="F12" s="255"/>
      <c r="G12" s="255"/>
      <c r="H12" s="255"/>
      <c r="I12" s="255"/>
    </row>
    <row r="13" spans="2:10">
      <c r="B13" s="251" t="s">
        <v>33</v>
      </c>
      <c r="C13" s="251"/>
      <c r="D13" s="275" t="s">
        <v>150</v>
      </c>
      <c r="E13" s="255"/>
      <c r="F13" s="255"/>
      <c r="G13" s="255"/>
      <c r="H13" s="255"/>
      <c r="I13" s="276"/>
    </row>
    <row r="14" spans="2:10">
      <c r="B14" s="247"/>
      <c r="C14" s="247"/>
      <c r="D14" s="297"/>
      <c r="E14" s="297"/>
      <c r="F14" s="297"/>
      <c r="G14" s="297"/>
      <c r="H14" s="297"/>
    </row>
    <row r="15" spans="2:10">
      <c r="B15" s="251" t="s">
        <v>34</v>
      </c>
      <c r="C15" s="251"/>
      <c r="D15" s="252">
        <v>1006</v>
      </c>
      <c r="E15" s="252"/>
      <c r="F15" s="252"/>
      <c r="G15" s="252"/>
      <c r="H15" s="252"/>
      <c r="I15" s="252"/>
    </row>
    <row r="16" spans="2:10">
      <c r="B16" s="255"/>
      <c r="C16" s="255"/>
      <c r="D16" s="255"/>
      <c r="E16" s="255"/>
      <c r="F16" s="255"/>
      <c r="G16" s="255"/>
      <c r="H16" s="255"/>
      <c r="I16" s="255"/>
    </row>
    <row r="17" spans="2:10">
      <c r="B17" s="256" t="s">
        <v>129</v>
      </c>
      <c r="C17" s="34" t="s">
        <v>37</v>
      </c>
      <c r="D17" s="257" t="s">
        <v>148</v>
      </c>
      <c r="E17" s="257"/>
      <c r="F17" s="257"/>
      <c r="G17" s="257"/>
      <c r="H17" s="257"/>
      <c r="I17" s="257"/>
    </row>
    <row r="18" spans="2:10">
      <c r="B18" s="256"/>
      <c r="C18" s="34" t="s">
        <v>38</v>
      </c>
      <c r="D18" s="293" t="s">
        <v>148</v>
      </c>
      <c r="E18" s="294"/>
      <c r="F18" s="294"/>
      <c r="G18" s="294"/>
      <c r="H18" s="294"/>
      <c r="I18" s="295"/>
    </row>
    <row r="19" spans="2:10">
      <c r="B19" s="256"/>
      <c r="C19" s="34" t="s">
        <v>39</v>
      </c>
      <c r="D19" s="257" t="s">
        <v>149</v>
      </c>
      <c r="E19" s="257"/>
      <c r="F19" s="257"/>
      <c r="G19" s="257"/>
      <c r="H19" s="257"/>
      <c r="I19" s="257"/>
    </row>
    <row r="20" spans="2:10">
      <c r="B20" s="247"/>
      <c r="C20" s="247"/>
      <c r="D20" s="297"/>
      <c r="E20" s="297"/>
      <c r="F20" s="297"/>
      <c r="G20" s="297"/>
      <c r="H20" s="297"/>
    </row>
    <row r="21" spans="2:10">
      <c r="B21" s="258" t="s">
        <v>130</v>
      </c>
      <c r="C21" s="34" t="s">
        <v>41</v>
      </c>
      <c r="D21" s="264" t="s">
        <v>224</v>
      </c>
      <c r="E21" s="265"/>
      <c r="F21" s="265"/>
      <c r="G21" s="265"/>
      <c r="H21" s="265"/>
      <c r="I21" s="266"/>
    </row>
    <row r="22" spans="2:10">
      <c r="B22" s="260"/>
      <c r="C22" s="34" t="s">
        <v>42</v>
      </c>
      <c r="D22" s="252">
        <v>1006</v>
      </c>
      <c r="E22" s="252"/>
      <c r="F22" s="252"/>
      <c r="G22" s="252"/>
      <c r="H22" s="252"/>
      <c r="I22" s="252"/>
    </row>
    <row r="23" spans="2:10">
      <c r="B23" s="260"/>
      <c r="C23" s="34" t="s">
        <v>43</v>
      </c>
      <c r="D23" s="264" t="s">
        <v>170</v>
      </c>
      <c r="E23" s="265"/>
      <c r="F23" s="265"/>
      <c r="G23" s="265"/>
      <c r="H23" s="265"/>
      <c r="I23" s="266"/>
    </row>
    <row r="24" spans="2:10">
      <c r="B24" s="262"/>
      <c r="C24" s="34" t="s">
        <v>44</v>
      </c>
      <c r="D24" s="252">
        <v>11003</v>
      </c>
      <c r="E24" s="252"/>
      <c r="F24" s="252"/>
      <c r="G24" s="252"/>
      <c r="H24" s="252"/>
      <c r="I24" s="252"/>
    </row>
    <row r="25" spans="2:10">
      <c r="B25" s="247"/>
      <c r="C25" s="247"/>
      <c r="D25" s="297"/>
      <c r="E25" s="297"/>
      <c r="F25" s="297"/>
      <c r="G25" s="297"/>
      <c r="H25" s="297"/>
    </row>
    <row r="26" spans="2:10">
      <c r="B26" s="251" t="s">
        <v>131</v>
      </c>
      <c r="C26" s="251"/>
      <c r="D26" s="252" t="s">
        <v>154</v>
      </c>
      <c r="E26" s="252"/>
      <c r="F26" s="252"/>
      <c r="G26" s="252"/>
      <c r="H26" s="252"/>
      <c r="I26" s="252"/>
    </row>
    <row r="27" spans="2:10">
      <c r="B27" s="87"/>
      <c r="C27" s="87"/>
      <c r="D27" s="88"/>
      <c r="E27" s="88"/>
      <c r="F27" s="88"/>
      <c r="G27" s="88"/>
      <c r="H27" s="88"/>
      <c r="I27" s="88"/>
    </row>
    <row r="28" spans="2:10" ht="1.5" customHeight="1"/>
    <row r="29" spans="2:10" ht="68.25" customHeight="1">
      <c r="B29" s="39"/>
      <c r="C29" s="39"/>
      <c r="D29" s="301" t="s">
        <v>134</v>
      </c>
      <c r="E29" s="302"/>
      <c r="F29" s="301" t="s">
        <v>135</v>
      </c>
      <c r="G29" s="302"/>
      <c r="H29" s="303" t="s">
        <v>136</v>
      </c>
      <c r="I29" s="303" t="s">
        <v>137</v>
      </c>
      <c r="J29" s="303" t="s">
        <v>138</v>
      </c>
    </row>
    <row r="30" spans="2:10" ht="45.75" customHeight="1">
      <c r="B30" s="34" t="s">
        <v>139</v>
      </c>
      <c r="C30" s="42">
        <v>1006</v>
      </c>
      <c r="D30" s="3" t="s">
        <v>2</v>
      </c>
      <c r="E30" s="3" t="s">
        <v>140</v>
      </c>
      <c r="F30" s="3" t="s">
        <v>2</v>
      </c>
      <c r="G30" s="3" t="s">
        <v>140</v>
      </c>
      <c r="H30" s="304"/>
      <c r="I30" s="304"/>
      <c r="J30" s="304"/>
    </row>
    <row r="31" spans="2:10" ht="31.5" customHeight="1">
      <c r="B31" s="34" t="s">
        <v>141</v>
      </c>
      <c r="C31" s="42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142</v>
      </c>
      <c r="C32" s="264" t="s">
        <v>170</v>
      </c>
      <c r="D32" s="265"/>
      <c r="E32" s="265"/>
      <c r="F32" s="265"/>
      <c r="G32" s="265"/>
      <c r="H32" s="265"/>
      <c r="I32" s="265"/>
      <c r="J32" s="266"/>
    </row>
    <row r="33" spans="2:10" ht="189.75" customHeight="1">
      <c r="B33" s="34" t="s">
        <v>143</v>
      </c>
      <c r="C33" s="36" t="s">
        <v>244</v>
      </c>
      <c r="D33" s="40" t="s">
        <v>28</v>
      </c>
      <c r="E33" s="40" t="s">
        <v>28</v>
      </c>
      <c r="F33" s="40" t="s">
        <v>28</v>
      </c>
      <c r="G33" s="11"/>
      <c r="H33" s="40" t="s">
        <v>28</v>
      </c>
      <c r="I33" s="40" t="s">
        <v>28</v>
      </c>
      <c r="J33" s="40" t="s">
        <v>28</v>
      </c>
    </row>
    <row r="34" spans="2:10" ht="27">
      <c r="B34" s="34" t="s">
        <v>144</v>
      </c>
      <c r="C34" s="135" t="s">
        <v>169</v>
      </c>
      <c r="D34" s="40" t="s">
        <v>28</v>
      </c>
      <c r="E34" s="40" t="s">
        <v>28</v>
      </c>
      <c r="F34" s="40" t="s">
        <v>28</v>
      </c>
      <c r="G34" s="40" t="s">
        <v>27</v>
      </c>
      <c r="H34" s="40" t="s">
        <v>28</v>
      </c>
      <c r="I34" s="40" t="s">
        <v>28</v>
      </c>
      <c r="J34" s="40" t="s">
        <v>28</v>
      </c>
    </row>
    <row r="35" spans="2:10" ht="40.5">
      <c r="B35" s="193" t="s">
        <v>254</v>
      </c>
      <c r="C35" s="36" t="s">
        <v>245</v>
      </c>
      <c r="D35" s="40" t="s">
        <v>28</v>
      </c>
      <c r="E35" s="40" t="s">
        <v>28</v>
      </c>
      <c r="F35" s="40" t="s">
        <v>28</v>
      </c>
      <c r="G35" s="11"/>
      <c r="H35" s="40" t="s">
        <v>28</v>
      </c>
      <c r="I35" s="40" t="s">
        <v>28</v>
      </c>
      <c r="J35" s="40" t="s">
        <v>28</v>
      </c>
    </row>
    <row r="36" spans="2:10" ht="25.5" customHeight="1">
      <c r="B36" s="305" t="s">
        <v>146</v>
      </c>
      <c r="C36" s="305"/>
      <c r="D36" s="39"/>
      <c r="E36" s="39"/>
      <c r="F36" s="39"/>
      <c r="G36" s="39"/>
      <c r="H36" s="39"/>
      <c r="I36" s="39"/>
      <c r="J36" s="39"/>
    </row>
    <row r="37" spans="2:10" ht="113.25" customHeight="1">
      <c r="B37" s="319" t="s">
        <v>172</v>
      </c>
      <c r="C37" s="320"/>
      <c r="D37" s="43">
        <v>1000</v>
      </c>
      <c r="E37" s="43">
        <f>D37</f>
        <v>1000</v>
      </c>
      <c r="F37" s="157">
        <v>1000</v>
      </c>
      <c r="G37" s="43">
        <f>F37</f>
        <v>1000</v>
      </c>
      <c r="H37" s="157">
        <v>1000</v>
      </c>
      <c r="I37" s="43">
        <f>G37-H37</f>
        <v>0</v>
      </c>
      <c r="J37" s="238"/>
    </row>
    <row r="38" spans="2:10" ht="79.5" customHeight="1">
      <c r="B38" s="319" t="s">
        <v>173</v>
      </c>
      <c r="C38" s="320"/>
      <c r="D38" s="43">
        <v>11</v>
      </c>
      <c r="E38" s="45">
        <f t="shared" ref="E38:E46" si="0">D38</f>
        <v>11</v>
      </c>
      <c r="F38" s="157">
        <v>8</v>
      </c>
      <c r="G38" s="43">
        <f t="shared" ref="G38:G46" si="1">F38</f>
        <v>8</v>
      </c>
      <c r="H38" s="157">
        <v>7</v>
      </c>
      <c r="I38" s="43">
        <f t="shared" ref="I38:I47" si="2">G38-H38</f>
        <v>1</v>
      </c>
      <c r="J38" s="239" t="s">
        <v>313</v>
      </c>
    </row>
    <row r="39" spans="2:10" ht="77.25" customHeight="1">
      <c r="B39" s="319" t="s">
        <v>174</v>
      </c>
      <c r="C39" s="320"/>
      <c r="D39" s="43">
        <v>295</v>
      </c>
      <c r="E39" s="45">
        <f t="shared" si="0"/>
        <v>295</v>
      </c>
      <c r="F39" s="157">
        <v>217</v>
      </c>
      <c r="G39" s="43">
        <f t="shared" si="1"/>
        <v>217</v>
      </c>
      <c r="H39" s="157">
        <v>207</v>
      </c>
      <c r="I39" s="43">
        <f t="shared" si="2"/>
        <v>10</v>
      </c>
      <c r="J39" s="238" t="s">
        <v>313</v>
      </c>
    </row>
    <row r="40" spans="2:10" ht="83.25" customHeight="1">
      <c r="B40" s="319" t="s">
        <v>175</v>
      </c>
      <c r="C40" s="320"/>
      <c r="D40" s="43">
        <v>1100</v>
      </c>
      <c r="E40" s="45">
        <f t="shared" si="0"/>
        <v>1100</v>
      </c>
      <c r="F40" s="157">
        <v>809</v>
      </c>
      <c r="G40" s="43">
        <f t="shared" si="1"/>
        <v>809</v>
      </c>
      <c r="H40" s="157">
        <v>768.5</v>
      </c>
      <c r="I40" s="43">
        <f t="shared" si="2"/>
        <v>40.5</v>
      </c>
      <c r="J40" s="238" t="s">
        <v>313</v>
      </c>
    </row>
    <row r="41" spans="2:10" ht="31.5" customHeight="1">
      <c r="B41" s="316" t="s">
        <v>176</v>
      </c>
      <c r="C41" s="316"/>
      <c r="D41" s="43">
        <v>2</v>
      </c>
      <c r="E41" s="45">
        <f t="shared" si="0"/>
        <v>2</v>
      </c>
      <c r="F41" s="157">
        <v>2</v>
      </c>
      <c r="G41" s="157">
        <f t="shared" si="1"/>
        <v>2</v>
      </c>
      <c r="H41" s="157">
        <v>2</v>
      </c>
      <c r="I41" s="43">
        <f t="shared" si="2"/>
        <v>0</v>
      </c>
      <c r="J41" s="46"/>
    </row>
    <row r="42" spans="2:10" ht="31.5" customHeight="1">
      <c r="B42" s="316" t="s">
        <v>177</v>
      </c>
      <c r="C42" s="316"/>
      <c r="D42" s="43">
        <v>2</v>
      </c>
      <c r="E42" s="45">
        <f t="shared" si="0"/>
        <v>2</v>
      </c>
      <c r="F42" s="157">
        <v>2</v>
      </c>
      <c r="G42" s="43">
        <f t="shared" si="1"/>
        <v>2</v>
      </c>
      <c r="H42" s="157">
        <v>2</v>
      </c>
      <c r="I42" s="43">
        <f t="shared" si="2"/>
        <v>0</v>
      </c>
      <c r="J42" s="46"/>
    </row>
    <row r="43" spans="2:10" ht="29.25" customHeight="1">
      <c r="B43" s="316" t="s">
        <v>178</v>
      </c>
      <c r="C43" s="316"/>
      <c r="D43" s="43">
        <v>90</v>
      </c>
      <c r="E43" s="45">
        <f t="shared" si="0"/>
        <v>90</v>
      </c>
      <c r="F43" s="157">
        <v>90</v>
      </c>
      <c r="G43" s="43">
        <f t="shared" si="1"/>
        <v>90</v>
      </c>
      <c r="H43" s="157">
        <v>90</v>
      </c>
      <c r="I43" s="43">
        <f t="shared" si="2"/>
        <v>0</v>
      </c>
      <c r="J43" s="46"/>
    </row>
    <row r="44" spans="2:10" ht="48.75" customHeight="1">
      <c r="B44" s="316" t="s">
        <v>276</v>
      </c>
      <c r="C44" s="316"/>
      <c r="D44" s="157">
        <v>90</v>
      </c>
      <c r="E44" s="157">
        <f t="shared" si="0"/>
        <v>90</v>
      </c>
      <c r="F44" s="157">
        <v>90</v>
      </c>
      <c r="G44" s="157">
        <f t="shared" si="1"/>
        <v>90</v>
      </c>
      <c r="H44" s="157">
        <v>90</v>
      </c>
      <c r="I44" s="157">
        <f t="shared" si="2"/>
        <v>0</v>
      </c>
      <c r="J44" s="41"/>
    </row>
    <row r="45" spans="2:10" ht="49.5" customHeight="1">
      <c r="B45" s="316" t="s">
        <v>179</v>
      </c>
      <c r="C45" s="316"/>
      <c r="D45" s="43">
        <v>90</v>
      </c>
      <c r="E45" s="45">
        <f t="shared" si="0"/>
        <v>90</v>
      </c>
      <c r="F45" s="157">
        <v>90</v>
      </c>
      <c r="G45" s="43">
        <f t="shared" si="1"/>
        <v>90</v>
      </c>
      <c r="H45" s="157">
        <v>90</v>
      </c>
      <c r="I45" s="43">
        <f t="shared" si="2"/>
        <v>0</v>
      </c>
      <c r="J45" s="46"/>
    </row>
    <row r="46" spans="2:10" ht="19.5" customHeight="1">
      <c r="B46" s="319" t="s">
        <v>180</v>
      </c>
      <c r="C46" s="320"/>
      <c r="D46" s="136" t="s">
        <v>277</v>
      </c>
      <c r="E46" s="118" t="str">
        <f t="shared" si="0"/>
        <v>7-8</v>
      </c>
      <c r="F46" s="136" t="s">
        <v>277</v>
      </c>
      <c r="G46" s="119" t="str">
        <f t="shared" si="1"/>
        <v>7-8</v>
      </c>
      <c r="H46" s="136" t="s">
        <v>277</v>
      </c>
      <c r="I46" s="157">
        <v>0</v>
      </c>
      <c r="J46" s="89"/>
    </row>
    <row r="47" spans="2:10" ht="97.5" customHeight="1">
      <c r="B47" s="306" t="s">
        <v>147</v>
      </c>
      <c r="C47" s="306"/>
      <c r="D47" s="196">
        <v>31000</v>
      </c>
      <c r="E47" s="196">
        <v>28967</v>
      </c>
      <c r="F47" s="196">
        <v>20400</v>
      </c>
      <c r="G47" s="196">
        <v>18623</v>
      </c>
      <c r="H47" s="196">
        <v>17349.36</v>
      </c>
      <c r="I47" s="196">
        <f t="shared" si="2"/>
        <v>1273.6399999999994</v>
      </c>
      <c r="J47" s="240" t="s">
        <v>340</v>
      </c>
    </row>
    <row r="49" spans="2:10" s="159" customFormat="1"/>
    <row r="50" spans="2:10" s="159" customFormat="1"/>
    <row r="51" spans="2:10">
      <c r="B51" s="26" t="s">
        <v>331</v>
      </c>
      <c r="C51" s="296" t="s">
        <v>70</v>
      </c>
      <c r="D51" s="296"/>
      <c r="E51" s="296"/>
      <c r="F51" s="249" t="s">
        <v>71</v>
      </c>
      <c r="G51" s="249"/>
      <c r="H51" s="250" t="s">
        <v>155</v>
      </c>
      <c r="I51" s="250"/>
      <c r="J51" s="250"/>
    </row>
    <row r="52" spans="2:10">
      <c r="C52" s="8"/>
      <c r="D52" s="8"/>
      <c r="E52" s="1"/>
      <c r="F52" s="249" t="s">
        <v>72</v>
      </c>
      <c r="G52" s="249"/>
      <c r="H52" s="249" t="s">
        <v>73</v>
      </c>
      <c r="I52" s="249"/>
      <c r="J52" s="249"/>
    </row>
    <row r="53" spans="2:10">
      <c r="B53" s="33" t="s">
        <v>74</v>
      </c>
      <c r="D53" s="8"/>
      <c r="E53" s="8"/>
      <c r="F53" s="8"/>
      <c r="G53" s="8"/>
    </row>
    <row r="54" spans="2:10" ht="16.5" customHeight="1">
      <c r="C54" s="296" t="s">
        <v>75</v>
      </c>
      <c r="D54" s="296"/>
      <c r="E54" s="296"/>
      <c r="F54" s="249" t="s">
        <v>71</v>
      </c>
      <c r="G54" s="249"/>
      <c r="H54" s="250" t="s">
        <v>242</v>
      </c>
      <c r="I54" s="250"/>
      <c r="J54" s="250"/>
    </row>
    <row r="55" spans="2:10">
      <c r="C55" s="8"/>
      <c r="D55" s="8"/>
      <c r="E55" s="8"/>
      <c r="F55" s="249" t="s">
        <v>72</v>
      </c>
      <c r="G55" s="249"/>
      <c r="H55" s="249" t="s">
        <v>73</v>
      </c>
      <c r="I55" s="249"/>
      <c r="J55" s="249"/>
    </row>
    <row r="57" spans="2:10" s="159" customFormat="1"/>
    <row r="58" spans="2:10">
      <c r="H58" s="13"/>
      <c r="I58" s="267" t="s">
        <v>132</v>
      </c>
      <c r="J58" s="267"/>
    </row>
    <row r="59" spans="2:10">
      <c r="F59" s="35"/>
      <c r="G59" s="35"/>
      <c r="H59" s="35"/>
    </row>
    <row r="60" spans="2:10">
      <c r="B60" s="268" t="s">
        <v>126</v>
      </c>
      <c r="C60" s="268"/>
      <c r="D60" s="268"/>
      <c r="E60" s="268"/>
      <c r="F60" s="268"/>
      <c r="G60" s="268"/>
      <c r="H60" s="268"/>
      <c r="I60" s="268"/>
    </row>
    <row r="61" spans="2:10">
      <c r="B61" s="268" t="s">
        <v>133</v>
      </c>
      <c r="C61" s="268"/>
      <c r="D61" s="268"/>
      <c r="E61" s="268"/>
      <c r="F61" s="268"/>
      <c r="G61" s="268"/>
      <c r="H61" s="268"/>
      <c r="I61" s="268"/>
    </row>
    <row r="62" spans="2:10">
      <c r="B62" s="268" t="s">
        <v>332</v>
      </c>
      <c r="C62" s="268"/>
      <c r="D62" s="268"/>
      <c r="E62" s="268"/>
      <c r="F62" s="268"/>
      <c r="G62" s="268"/>
      <c r="H62" s="268"/>
      <c r="I62" s="268"/>
    </row>
    <row r="63" spans="2:10">
      <c r="J63" s="12"/>
    </row>
    <row r="64" spans="2:10">
      <c r="B64" s="251" t="s">
        <v>29</v>
      </c>
      <c r="C64" s="34" t="s">
        <v>30</v>
      </c>
      <c r="D64" s="275" t="s">
        <v>150</v>
      </c>
      <c r="E64" s="255"/>
      <c r="F64" s="255"/>
      <c r="G64" s="255"/>
      <c r="H64" s="255"/>
      <c r="I64" s="276"/>
      <c r="J64" s="12"/>
    </row>
    <row r="65" spans="2:9">
      <c r="B65" s="251"/>
      <c r="C65" s="34" t="s">
        <v>31</v>
      </c>
      <c r="D65" s="252">
        <v>104021</v>
      </c>
      <c r="E65" s="252"/>
      <c r="F65" s="252"/>
      <c r="G65" s="252"/>
      <c r="H65" s="252"/>
      <c r="I65" s="252"/>
    </row>
    <row r="66" spans="2:9">
      <c r="B66" s="247"/>
      <c r="C66" s="247"/>
      <c r="D66" s="247"/>
      <c r="E66" s="247"/>
      <c r="F66" s="247"/>
      <c r="G66" s="247"/>
      <c r="H66" s="247"/>
      <c r="I66" s="247"/>
    </row>
    <row r="67" spans="2:9">
      <c r="B67" s="251" t="s">
        <v>32</v>
      </c>
      <c r="C67" s="34" t="s">
        <v>30</v>
      </c>
      <c r="D67" s="275" t="s">
        <v>150</v>
      </c>
      <c r="E67" s="255"/>
      <c r="F67" s="255"/>
      <c r="G67" s="255"/>
      <c r="H67" s="255"/>
      <c r="I67" s="276"/>
    </row>
    <row r="68" spans="2:9">
      <c r="B68" s="251"/>
      <c r="C68" s="34" t="s">
        <v>31</v>
      </c>
      <c r="D68" s="252">
        <v>104021</v>
      </c>
      <c r="E68" s="252"/>
      <c r="F68" s="252"/>
      <c r="G68" s="252"/>
      <c r="H68" s="252"/>
      <c r="I68" s="252"/>
    </row>
    <row r="69" spans="2:9">
      <c r="B69" s="255"/>
      <c r="C69" s="255"/>
      <c r="D69" s="255"/>
      <c r="E69" s="255"/>
      <c r="F69" s="255"/>
      <c r="G69" s="255"/>
      <c r="H69" s="255"/>
      <c r="I69" s="255"/>
    </row>
    <row r="70" spans="2:9">
      <c r="B70" s="251" t="s">
        <v>33</v>
      </c>
      <c r="C70" s="251"/>
      <c r="D70" s="275" t="s">
        <v>150</v>
      </c>
      <c r="E70" s="255"/>
      <c r="F70" s="255"/>
      <c r="G70" s="255"/>
      <c r="H70" s="255"/>
      <c r="I70" s="276"/>
    </row>
    <row r="71" spans="2:9">
      <c r="B71" s="247"/>
      <c r="C71" s="247"/>
      <c r="D71" s="297"/>
      <c r="E71" s="297"/>
      <c r="F71" s="297"/>
      <c r="G71" s="297"/>
      <c r="H71" s="297"/>
    </row>
    <row r="72" spans="2:9">
      <c r="B72" s="251" t="s">
        <v>34</v>
      </c>
      <c r="C72" s="251"/>
      <c r="D72" s="252">
        <v>1006</v>
      </c>
      <c r="E72" s="252"/>
      <c r="F72" s="252"/>
      <c r="G72" s="252"/>
      <c r="H72" s="252"/>
      <c r="I72" s="252"/>
    </row>
    <row r="73" spans="2:9">
      <c r="B73" s="255"/>
      <c r="C73" s="255"/>
      <c r="D73" s="255"/>
      <c r="E73" s="255"/>
      <c r="F73" s="255"/>
      <c r="G73" s="255"/>
      <c r="H73" s="255"/>
      <c r="I73" s="255"/>
    </row>
    <row r="74" spans="2:9">
      <c r="B74" s="256" t="s">
        <v>129</v>
      </c>
      <c r="C74" s="34" t="s">
        <v>37</v>
      </c>
      <c r="D74" s="257" t="s">
        <v>148</v>
      </c>
      <c r="E74" s="257"/>
      <c r="F74" s="257"/>
      <c r="G74" s="257"/>
      <c r="H74" s="257"/>
      <c r="I74" s="257"/>
    </row>
    <row r="75" spans="2:9">
      <c r="B75" s="256"/>
      <c r="C75" s="34" t="s">
        <v>38</v>
      </c>
      <c r="D75" s="293" t="s">
        <v>148</v>
      </c>
      <c r="E75" s="294"/>
      <c r="F75" s="294"/>
      <c r="G75" s="294"/>
      <c r="H75" s="294"/>
      <c r="I75" s="295"/>
    </row>
    <row r="76" spans="2:9">
      <c r="B76" s="256"/>
      <c r="C76" s="34" t="s">
        <v>39</v>
      </c>
      <c r="D76" s="257" t="s">
        <v>149</v>
      </c>
      <c r="E76" s="257"/>
      <c r="F76" s="257"/>
      <c r="G76" s="257"/>
      <c r="H76" s="257"/>
      <c r="I76" s="257"/>
    </row>
    <row r="77" spans="2:9">
      <c r="B77" s="247"/>
      <c r="C77" s="247"/>
      <c r="D77" s="297"/>
      <c r="E77" s="297"/>
      <c r="F77" s="297"/>
      <c r="G77" s="297"/>
      <c r="H77" s="297"/>
    </row>
    <row r="78" spans="2:9">
      <c r="B78" s="258" t="s">
        <v>130</v>
      </c>
      <c r="C78" s="34" t="s">
        <v>41</v>
      </c>
      <c r="D78" s="264" t="s">
        <v>224</v>
      </c>
      <c r="E78" s="265"/>
      <c r="F78" s="265"/>
      <c r="G78" s="265"/>
      <c r="H78" s="265"/>
      <c r="I78" s="266"/>
    </row>
    <row r="79" spans="2:9">
      <c r="B79" s="260"/>
      <c r="C79" s="34" t="s">
        <v>42</v>
      </c>
      <c r="D79" s="252">
        <v>1006</v>
      </c>
      <c r="E79" s="252"/>
      <c r="F79" s="252"/>
      <c r="G79" s="252"/>
      <c r="H79" s="252"/>
      <c r="I79" s="252"/>
    </row>
    <row r="80" spans="2:9">
      <c r="B80" s="260"/>
      <c r="C80" s="34" t="s">
        <v>43</v>
      </c>
      <c r="D80" s="264" t="s">
        <v>248</v>
      </c>
      <c r="E80" s="265"/>
      <c r="F80" s="265"/>
      <c r="G80" s="265"/>
      <c r="H80" s="265"/>
      <c r="I80" s="266"/>
    </row>
    <row r="81" spans="2:10">
      <c r="B81" s="262"/>
      <c r="C81" s="34" t="s">
        <v>44</v>
      </c>
      <c r="D81" s="252">
        <v>11004</v>
      </c>
      <c r="E81" s="252"/>
      <c r="F81" s="252"/>
      <c r="G81" s="252"/>
      <c r="H81" s="252"/>
      <c r="I81" s="252"/>
    </row>
    <row r="82" spans="2:10">
      <c r="B82" s="247"/>
      <c r="C82" s="247"/>
      <c r="D82" s="297"/>
      <c r="E82" s="297"/>
      <c r="F82" s="297"/>
      <c r="G82" s="297"/>
      <c r="H82" s="297"/>
    </row>
    <row r="83" spans="2:10">
      <c r="B83" s="251" t="s">
        <v>131</v>
      </c>
      <c r="C83" s="251"/>
      <c r="D83" s="252" t="s">
        <v>154</v>
      </c>
      <c r="E83" s="252"/>
      <c r="F83" s="252"/>
      <c r="G83" s="252"/>
      <c r="H83" s="252"/>
      <c r="I83" s="252"/>
    </row>
    <row r="85" spans="2:10" ht="55.5" customHeight="1">
      <c r="B85" s="39"/>
      <c r="C85" s="39"/>
      <c r="D85" s="301" t="s">
        <v>134</v>
      </c>
      <c r="E85" s="302"/>
      <c r="F85" s="301" t="s">
        <v>135</v>
      </c>
      <c r="G85" s="302"/>
      <c r="H85" s="303" t="s">
        <v>136</v>
      </c>
      <c r="I85" s="303" t="s">
        <v>137</v>
      </c>
      <c r="J85" s="303" t="s">
        <v>138</v>
      </c>
    </row>
    <row r="86" spans="2:10" ht="54.75" customHeight="1">
      <c r="B86" s="34" t="s">
        <v>139</v>
      </c>
      <c r="C86" s="42">
        <v>1006</v>
      </c>
      <c r="D86" s="3" t="s">
        <v>2</v>
      </c>
      <c r="E86" s="3" t="s">
        <v>140</v>
      </c>
      <c r="F86" s="3" t="s">
        <v>2</v>
      </c>
      <c r="G86" s="3" t="s">
        <v>140</v>
      </c>
      <c r="H86" s="304"/>
      <c r="I86" s="304"/>
      <c r="J86" s="304"/>
    </row>
    <row r="87" spans="2:10">
      <c r="B87" s="34" t="s">
        <v>141</v>
      </c>
      <c r="C87" s="42">
        <v>11004</v>
      </c>
      <c r="D87" s="3">
        <v>1</v>
      </c>
      <c r="E87" s="3">
        <v>2</v>
      </c>
      <c r="F87" s="3">
        <v>3</v>
      </c>
      <c r="G87" s="3">
        <v>4</v>
      </c>
      <c r="H87" s="3">
        <v>5</v>
      </c>
      <c r="I87" s="3">
        <v>6</v>
      </c>
      <c r="J87" s="3">
        <v>7</v>
      </c>
    </row>
    <row r="88" spans="2:10" ht="18.75" customHeight="1">
      <c r="B88" s="34" t="s">
        <v>142</v>
      </c>
      <c r="C88" s="264" t="s">
        <v>248</v>
      </c>
      <c r="D88" s="265"/>
      <c r="E88" s="265"/>
      <c r="F88" s="265"/>
      <c r="G88" s="265"/>
      <c r="H88" s="265"/>
      <c r="I88" s="265"/>
      <c r="J88" s="266"/>
    </row>
    <row r="89" spans="2:10" ht="144.75" customHeight="1">
      <c r="B89" s="34" t="s">
        <v>143</v>
      </c>
      <c r="C89" s="142" t="s">
        <v>247</v>
      </c>
      <c r="D89" s="40" t="s">
        <v>28</v>
      </c>
      <c r="E89" s="40" t="s">
        <v>28</v>
      </c>
      <c r="F89" s="40" t="s">
        <v>28</v>
      </c>
      <c r="G89" s="11"/>
      <c r="H89" s="40" t="s">
        <v>28</v>
      </c>
      <c r="I89" s="40" t="s">
        <v>28</v>
      </c>
      <c r="J89" s="40" t="s">
        <v>28</v>
      </c>
    </row>
    <row r="90" spans="2:10" ht="32.25" customHeight="1">
      <c r="B90" s="34" t="s">
        <v>144</v>
      </c>
      <c r="C90" s="36" t="s">
        <v>169</v>
      </c>
      <c r="D90" s="40" t="s">
        <v>28</v>
      </c>
      <c r="E90" s="40" t="s">
        <v>28</v>
      </c>
      <c r="F90" s="40" t="s">
        <v>28</v>
      </c>
      <c r="G90" s="40" t="s">
        <v>27</v>
      </c>
      <c r="H90" s="40" t="s">
        <v>28</v>
      </c>
      <c r="I90" s="40" t="s">
        <v>28</v>
      </c>
      <c r="J90" s="40" t="s">
        <v>28</v>
      </c>
    </row>
    <row r="91" spans="2:10" ht="102" customHeight="1">
      <c r="B91" s="193" t="s">
        <v>254</v>
      </c>
      <c r="C91" s="142" t="s">
        <v>249</v>
      </c>
      <c r="D91" s="40" t="s">
        <v>28</v>
      </c>
      <c r="E91" s="40" t="s">
        <v>28</v>
      </c>
      <c r="F91" s="40" t="s">
        <v>28</v>
      </c>
      <c r="G91" s="11"/>
      <c r="H91" s="40" t="s">
        <v>28</v>
      </c>
      <c r="I91" s="40" t="s">
        <v>28</v>
      </c>
      <c r="J91" s="40" t="s">
        <v>28</v>
      </c>
    </row>
    <row r="92" spans="2:10" ht="19.5" customHeight="1">
      <c r="B92" s="305" t="s">
        <v>146</v>
      </c>
      <c r="C92" s="305"/>
      <c r="D92" s="39"/>
      <c r="E92" s="39"/>
      <c r="F92" s="39"/>
      <c r="G92" s="39"/>
      <c r="H92" s="39"/>
      <c r="I92" s="39"/>
      <c r="J92" s="39"/>
    </row>
    <row r="93" spans="2:10" ht="34.5" customHeight="1">
      <c r="B93" s="316" t="s">
        <v>181</v>
      </c>
      <c r="C93" s="316"/>
      <c r="D93" s="43">
        <v>1</v>
      </c>
      <c r="E93" s="43">
        <f>D93</f>
        <v>1</v>
      </c>
      <c r="F93" s="157">
        <v>1</v>
      </c>
      <c r="G93" s="43">
        <f>F93</f>
        <v>1</v>
      </c>
      <c r="H93" s="157">
        <v>1</v>
      </c>
      <c r="I93" s="43">
        <f>G93-H93</f>
        <v>0</v>
      </c>
      <c r="J93" s="11"/>
    </row>
    <row r="94" spans="2:10" ht="30" customHeight="1">
      <c r="B94" s="316" t="s">
        <v>182</v>
      </c>
      <c r="C94" s="316"/>
      <c r="D94" s="43">
        <v>1</v>
      </c>
      <c r="E94" s="43">
        <f>D94</f>
        <v>1</v>
      </c>
      <c r="F94" s="157">
        <v>1</v>
      </c>
      <c r="G94" s="43">
        <f t="shared" ref="G94:G97" si="3">F94</f>
        <v>1</v>
      </c>
      <c r="H94" s="157">
        <v>1</v>
      </c>
      <c r="I94" s="43">
        <f t="shared" ref="I94:I97" si="4">G94-H94</f>
        <v>0</v>
      </c>
      <c r="J94" s="11"/>
    </row>
    <row r="95" spans="2:10" ht="63" customHeight="1">
      <c r="B95" s="316" t="s">
        <v>278</v>
      </c>
      <c r="C95" s="316"/>
      <c r="D95" s="43">
        <v>95</v>
      </c>
      <c r="E95" s="43">
        <f>D95</f>
        <v>95</v>
      </c>
      <c r="F95" s="157">
        <v>95</v>
      </c>
      <c r="G95" s="43">
        <f t="shared" si="3"/>
        <v>95</v>
      </c>
      <c r="H95" s="157">
        <v>95</v>
      </c>
      <c r="I95" s="43">
        <f t="shared" si="4"/>
        <v>0</v>
      </c>
      <c r="J95" s="11"/>
    </row>
    <row r="96" spans="2:10" ht="25.5" customHeight="1">
      <c r="B96" s="319" t="s">
        <v>250</v>
      </c>
      <c r="C96" s="320"/>
      <c r="D96" s="43">
        <v>1</v>
      </c>
      <c r="E96" s="43">
        <f t="shared" ref="E96:E97" si="5">D96</f>
        <v>1</v>
      </c>
      <c r="F96" s="157">
        <v>1</v>
      </c>
      <c r="G96" s="43">
        <f t="shared" si="3"/>
        <v>1</v>
      </c>
      <c r="H96" s="157">
        <v>1</v>
      </c>
      <c r="I96" s="43">
        <f t="shared" si="4"/>
        <v>0</v>
      </c>
      <c r="J96" s="41"/>
    </row>
    <row r="97" spans="2:10" ht="55.5" customHeight="1">
      <c r="B97" s="306" t="s">
        <v>147</v>
      </c>
      <c r="C97" s="306"/>
      <c r="D97" s="196">
        <v>40740.800000000003</v>
      </c>
      <c r="E97" s="196">
        <f t="shared" si="5"/>
        <v>40740.800000000003</v>
      </c>
      <c r="F97" s="196">
        <v>32555.3</v>
      </c>
      <c r="G97" s="196">
        <f t="shared" si="3"/>
        <v>32555.3</v>
      </c>
      <c r="H97" s="196">
        <v>31886.27</v>
      </c>
      <c r="I97" s="196">
        <f t="shared" si="4"/>
        <v>669.02999999999884</v>
      </c>
      <c r="J97" s="241" t="s">
        <v>314</v>
      </c>
    </row>
    <row r="99" spans="2:10" s="159" customFormat="1"/>
    <row r="100" spans="2:10" s="159" customFormat="1"/>
    <row r="101" spans="2:10">
      <c r="B101" s="161" t="s">
        <v>331</v>
      </c>
    </row>
    <row r="102" spans="2:10">
      <c r="C102" s="296" t="s">
        <v>70</v>
      </c>
      <c r="D102" s="296"/>
      <c r="E102" s="296"/>
      <c r="F102" s="249" t="s">
        <v>71</v>
      </c>
      <c r="G102" s="249"/>
      <c r="H102" s="250" t="s">
        <v>155</v>
      </c>
      <c r="I102" s="250"/>
      <c r="J102" s="250"/>
    </row>
    <row r="103" spans="2:10">
      <c r="C103" s="8"/>
      <c r="D103" s="8"/>
      <c r="E103" s="1"/>
      <c r="F103" s="249" t="s">
        <v>72</v>
      </c>
      <c r="G103" s="249"/>
      <c r="H103" s="249" t="s">
        <v>73</v>
      </c>
      <c r="I103" s="249"/>
      <c r="J103" s="249"/>
    </row>
    <row r="104" spans="2:10">
      <c r="B104" s="33" t="s">
        <v>74</v>
      </c>
      <c r="D104" s="8"/>
      <c r="E104" s="8"/>
      <c r="F104" s="8"/>
      <c r="G104" s="8"/>
    </row>
    <row r="105" spans="2:10" ht="16.5" customHeight="1">
      <c r="C105" s="296" t="s">
        <v>75</v>
      </c>
      <c r="D105" s="296"/>
      <c r="E105" s="296"/>
      <c r="F105" s="249" t="s">
        <v>71</v>
      </c>
      <c r="G105" s="249"/>
      <c r="H105" s="250" t="s">
        <v>242</v>
      </c>
      <c r="I105" s="250"/>
      <c r="J105" s="250"/>
    </row>
    <row r="106" spans="2:10">
      <c r="C106" s="8"/>
      <c r="D106" s="8"/>
      <c r="E106" s="8"/>
      <c r="F106" s="249" t="s">
        <v>72</v>
      </c>
      <c r="G106" s="249"/>
      <c r="H106" s="249" t="s">
        <v>73</v>
      </c>
      <c r="I106" s="249"/>
      <c r="J106" s="249"/>
    </row>
    <row r="108" spans="2:10">
      <c r="H108" s="13"/>
      <c r="I108" s="267" t="s">
        <v>132</v>
      </c>
      <c r="J108" s="267"/>
    </row>
    <row r="109" spans="2:10" ht="17.25" customHeight="1">
      <c r="F109" s="35"/>
      <c r="G109" s="35"/>
      <c r="H109" s="35"/>
    </row>
    <row r="110" spans="2:10">
      <c r="B110" s="268" t="s">
        <v>126</v>
      </c>
      <c r="C110" s="268"/>
      <c r="D110" s="268"/>
      <c r="E110" s="268"/>
      <c r="F110" s="268"/>
      <c r="G110" s="268"/>
      <c r="H110" s="268"/>
      <c r="I110" s="268"/>
    </row>
    <row r="111" spans="2:10">
      <c r="B111" s="268" t="s">
        <v>133</v>
      </c>
      <c r="C111" s="268"/>
      <c r="D111" s="268"/>
      <c r="E111" s="268"/>
      <c r="F111" s="268"/>
      <c r="G111" s="268"/>
      <c r="H111" s="268"/>
      <c r="I111" s="268"/>
    </row>
    <row r="112" spans="2:10">
      <c r="B112" s="268" t="s">
        <v>332</v>
      </c>
      <c r="C112" s="268"/>
      <c r="D112" s="268"/>
      <c r="E112" s="268"/>
      <c r="F112" s="268"/>
      <c r="G112" s="268"/>
      <c r="H112" s="268"/>
      <c r="I112" s="268"/>
    </row>
    <row r="113" spans="2:10" ht="21.75" customHeight="1">
      <c r="J113" s="12"/>
    </row>
    <row r="114" spans="2:10">
      <c r="B114" s="251" t="s">
        <v>29</v>
      </c>
      <c r="C114" s="34" t="s">
        <v>30</v>
      </c>
      <c r="D114" s="275" t="s">
        <v>150</v>
      </c>
      <c r="E114" s="255"/>
      <c r="F114" s="255"/>
      <c r="G114" s="255"/>
      <c r="H114" s="255"/>
      <c r="I114" s="276"/>
      <c r="J114" s="12"/>
    </row>
    <row r="115" spans="2:10">
      <c r="B115" s="251"/>
      <c r="C115" s="34" t="s">
        <v>31</v>
      </c>
      <c r="D115" s="252">
        <v>104021</v>
      </c>
      <c r="E115" s="252"/>
      <c r="F115" s="252"/>
      <c r="G115" s="252"/>
      <c r="H115" s="252"/>
      <c r="I115" s="252"/>
    </row>
    <row r="116" spans="2:10">
      <c r="B116" s="247"/>
      <c r="C116" s="247"/>
      <c r="D116" s="247"/>
      <c r="E116" s="247"/>
      <c r="F116" s="247"/>
      <c r="G116" s="247"/>
      <c r="H116" s="247"/>
      <c r="I116" s="247"/>
    </row>
    <row r="117" spans="2:10">
      <c r="B117" s="251" t="s">
        <v>32</v>
      </c>
      <c r="C117" s="34" t="s">
        <v>30</v>
      </c>
      <c r="D117" s="275" t="s">
        <v>150</v>
      </c>
      <c r="E117" s="255"/>
      <c r="F117" s="255"/>
      <c r="G117" s="255"/>
      <c r="H117" s="255"/>
      <c r="I117" s="276"/>
    </row>
    <row r="118" spans="2:10">
      <c r="B118" s="251"/>
      <c r="C118" s="34" t="s">
        <v>31</v>
      </c>
      <c r="D118" s="252">
        <v>104021</v>
      </c>
      <c r="E118" s="252"/>
      <c r="F118" s="252"/>
      <c r="G118" s="252"/>
      <c r="H118" s="252"/>
      <c r="I118" s="252"/>
    </row>
    <row r="119" spans="2:10">
      <c r="B119" s="255"/>
      <c r="C119" s="255"/>
      <c r="D119" s="255"/>
      <c r="E119" s="255"/>
      <c r="F119" s="255"/>
      <c r="G119" s="255"/>
      <c r="H119" s="255"/>
      <c r="I119" s="255"/>
    </row>
    <row r="120" spans="2:10">
      <c r="B120" s="251" t="s">
        <v>33</v>
      </c>
      <c r="C120" s="251"/>
      <c r="D120" s="275" t="s">
        <v>150</v>
      </c>
      <c r="E120" s="255"/>
      <c r="F120" s="255"/>
      <c r="G120" s="255"/>
      <c r="H120" s="255"/>
      <c r="I120" s="276"/>
    </row>
    <row r="121" spans="2:10">
      <c r="B121" s="247"/>
      <c r="C121" s="247"/>
      <c r="D121" s="297"/>
      <c r="E121" s="297"/>
      <c r="F121" s="297"/>
      <c r="G121" s="297"/>
      <c r="H121" s="297"/>
    </row>
    <row r="122" spans="2:10">
      <c r="B122" s="251" t="s">
        <v>34</v>
      </c>
      <c r="C122" s="251"/>
      <c r="D122" s="252">
        <v>1006</v>
      </c>
      <c r="E122" s="252"/>
      <c r="F122" s="252"/>
      <c r="G122" s="252"/>
      <c r="H122" s="252"/>
      <c r="I122" s="252"/>
    </row>
    <row r="123" spans="2:10">
      <c r="B123" s="255"/>
      <c r="C123" s="255"/>
      <c r="D123" s="255"/>
      <c r="E123" s="255"/>
      <c r="F123" s="255"/>
      <c r="G123" s="255"/>
      <c r="H123" s="255"/>
      <c r="I123" s="255"/>
    </row>
    <row r="124" spans="2:10">
      <c r="B124" s="256" t="s">
        <v>129</v>
      </c>
      <c r="C124" s="34" t="s">
        <v>37</v>
      </c>
      <c r="D124" s="257" t="s">
        <v>148</v>
      </c>
      <c r="E124" s="257"/>
      <c r="F124" s="257"/>
      <c r="G124" s="257"/>
      <c r="H124" s="257"/>
      <c r="I124" s="257"/>
    </row>
    <row r="125" spans="2:10">
      <c r="B125" s="256"/>
      <c r="C125" s="34" t="s">
        <v>38</v>
      </c>
      <c r="D125" s="293" t="s">
        <v>225</v>
      </c>
      <c r="E125" s="294"/>
      <c r="F125" s="294"/>
      <c r="G125" s="294"/>
      <c r="H125" s="294"/>
      <c r="I125" s="295"/>
    </row>
    <row r="126" spans="2:10">
      <c r="B126" s="256"/>
      <c r="C126" s="34" t="s">
        <v>39</v>
      </c>
      <c r="D126" s="257" t="s">
        <v>148</v>
      </c>
      <c r="E126" s="257"/>
      <c r="F126" s="257"/>
      <c r="G126" s="257"/>
      <c r="H126" s="257"/>
      <c r="I126" s="257"/>
    </row>
    <row r="127" spans="2:10">
      <c r="B127" s="247"/>
      <c r="C127" s="247"/>
      <c r="D127" s="297"/>
      <c r="E127" s="297"/>
      <c r="F127" s="297"/>
      <c r="G127" s="297"/>
      <c r="H127" s="297"/>
    </row>
    <row r="128" spans="2:10">
      <c r="B128" s="258" t="s">
        <v>130</v>
      </c>
      <c r="C128" s="34" t="s">
        <v>41</v>
      </c>
      <c r="D128" s="264" t="s">
        <v>224</v>
      </c>
      <c r="E128" s="265"/>
      <c r="F128" s="265"/>
      <c r="G128" s="265"/>
      <c r="H128" s="265"/>
      <c r="I128" s="266"/>
    </row>
    <row r="129" spans="2:10">
      <c r="B129" s="260"/>
      <c r="C129" s="34" t="s">
        <v>42</v>
      </c>
      <c r="D129" s="252">
        <v>1006</v>
      </c>
      <c r="E129" s="252"/>
      <c r="F129" s="252"/>
      <c r="G129" s="252"/>
      <c r="H129" s="252"/>
      <c r="I129" s="252"/>
    </row>
    <row r="130" spans="2:10">
      <c r="B130" s="260"/>
      <c r="C130" s="34" t="s">
        <v>43</v>
      </c>
      <c r="D130" s="264" t="s">
        <v>251</v>
      </c>
      <c r="E130" s="265"/>
      <c r="F130" s="265"/>
      <c r="G130" s="265"/>
      <c r="H130" s="265"/>
      <c r="I130" s="266"/>
    </row>
    <row r="131" spans="2:10">
      <c r="B131" s="262"/>
      <c r="C131" s="34" t="s">
        <v>44</v>
      </c>
      <c r="D131" s="252">
        <v>13001</v>
      </c>
      <c r="E131" s="252"/>
      <c r="F131" s="252"/>
      <c r="G131" s="252"/>
      <c r="H131" s="252"/>
      <c r="I131" s="252"/>
    </row>
    <row r="132" spans="2:10">
      <c r="B132" s="247"/>
      <c r="C132" s="247"/>
      <c r="D132" s="297"/>
      <c r="E132" s="297"/>
      <c r="F132" s="297"/>
      <c r="G132" s="297"/>
      <c r="H132" s="297"/>
    </row>
    <row r="133" spans="2:10">
      <c r="B133" s="251" t="s">
        <v>131</v>
      </c>
      <c r="C133" s="251"/>
      <c r="D133" s="252" t="s">
        <v>154</v>
      </c>
      <c r="E133" s="252"/>
      <c r="F133" s="252"/>
      <c r="G133" s="252"/>
      <c r="H133" s="252"/>
      <c r="I133" s="252"/>
    </row>
    <row r="135" spans="2:10" ht="60" customHeight="1">
      <c r="B135" s="39"/>
      <c r="C135" s="39"/>
      <c r="D135" s="301" t="s">
        <v>134</v>
      </c>
      <c r="E135" s="302"/>
      <c r="F135" s="301" t="s">
        <v>135</v>
      </c>
      <c r="G135" s="302"/>
      <c r="H135" s="303" t="s">
        <v>136</v>
      </c>
      <c r="I135" s="303" t="s">
        <v>137</v>
      </c>
      <c r="J135" s="303" t="s">
        <v>138</v>
      </c>
    </row>
    <row r="136" spans="2:10" ht="30" customHeight="1">
      <c r="B136" s="34" t="s">
        <v>139</v>
      </c>
      <c r="C136" s="42">
        <v>1006</v>
      </c>
      <c r="D136" s="3" t="s">
        <v>2</v>
      </c>
      <c r="E136" s="3" t="s">
        <v>140</v>
      </c>
      <c r="F136" s="3" t="s">
        <v>2</v>
      </c>
      <c r="G136" s="3" t="s">
        <v>140</v>
      </c>
      <c r="H136" s="304"/>
      <c r="I136" s="304"/>
      <c r="J136" s="304"/>
    </row>
    <row r="137" spans="2:10" ht="18" customHeight="1">
      <c r="B137" s="34" t="s">
        <v>141</v>
      </c>
      <c r="C137" s="42">
        <v>13001</v>
      </c>
      <c r="D137" s="3">
        <v>1</v>
      </c>
      <c r="E137" s="3">
        <v>2</v>
      </c>
      <c r="F137" s="3">
        <v>3</v>
      </c>
      <c r="G137" s="3">
        <v>4</v>
      </c>
      <c r="H137" s="3">
        <v>5</v>
      </c>
      <c r="I137" s="3">
        <v>6</v>
      </c>
      <c r="J137" s="3">
        <v>7</v>
      </c>
    </row>
    <row r="138" spans="2:10" ht="33" customHeight="1">
      <c r="B138" s="34" t="s">
        <v>142</v>
      </c>
      <c r="C138" s="264" t="s">
        <v>251</v>
      </c>
      <c r="D138" s="265"/>
      <c r="E138" s="265"/>
      <c r="F138" s="265"/>
      <c r="G138" s="265"/>
      <c r="H138" s="265"/>
      <c r="I138" s="265"/>
      <c r="J138" s="266"/>
    </row>
    <row r="139" spans="2:10" ht="51.75" customHeight="1">
      <c r="B139" s="34" t="s">
        <v>143</v>
      </c>
      <c r="C139" s="36" t="s">
        <v>252</v>
      </c>
      <c r="D139" s="40" t="s">
        <v>28</v>
      </c>
      <c r="E139" s="40" t="s">
        <v>28</v>
      </c>
      <c r="F139" s="40" t="s">
        <v>28</v>
      </c>
      <c r="G139" s="11"/>
      <c r="H139" s="40" t="s">
        <v>28</v>
      </c>
      <c r="I139" s="40" t="s">
        <v>28</v>
      </c>
      <c r="J139" s="40" t="s">
        <v>28</v>
      </c>
    </row>
    <row r="140" spans="2:10" ht="40.5" customHeight="1">
      <c r="B140" s="34" t="s">
        <v>144</v>
      </c>
      <c r="C140" s="36" t="s">
        <v>253</v>
      </c>
      <c r="D140" s="40" t="s">
        <v>28</v>
      </c>
      <c r="E140" s="40" t="s">
        <v>28</v>
      </c>
      <c r="F140" s="40" t="s">
        <v>28</v>
      </c>
      <c r="G140" s="40" t="s">
        <v>27</v>
      </c>
      <c r="H140" s="40" t="s">
        <v>28</v>
      </c>
      <c r="I140" s="40" t="s">
        <v>28</v>
      </c>
      <c r="J140" s="40" t="s">
        <v>28</v>
      </c>
    </row>
    <row r="141" spans="2:10" ht="48" customHeight="1">
      <c r="B141" s="193" t="s">
        <v>254</v>
      </c>
      <c r="C141" s="36" t="s">
        <v>183</v>
      </c>
      <c r="D141" s="40" t="s">
        <v>28</v>
      </c>
      <c r="E141" s="40" t="s">
        <v>28</v>
      </c>
      <c r="F141" s="40" t="s">
        <v>28</v>
      </c>
      <c r="G141" s="11"/>
      <c r="H141" s="40" t="s">
        <v>28</v>
      </c>
      <c r="I141" s="40" t="s">
        <v>28</v>
      </c>
      <c r="J141" s="40" t="s">
        <v>28</v>
      </c>
    </row>
    <row r="142" spans="2:10" ht="42" customHeight="1">
      <c r="B142" s="305" t="s">
        <v>146</v>
      </c>
      <c r="C142" s="305"/>
      <c r="D142" s="39"/>
      <c r="E142" s="39"/>
      <c r="F142" s="39"/>
      <c r="G142" s="39"/>
      <c r="H142" s="39"/>
      <c r="I142" s="39"/>
      <c r="J142" s="39"/>
    </row>
    <row r="143" spans="2:10" ht="300.75" customHeight="1" thickBot="1">
      <c r="B143" s="306" t="s">
        <v>147</v>
      </c>
      <c r="C143" s="306"/>
      <c r="D143" s="138">
        <v>194695686.40000001</v>
      </c>
      <c r="E143" s="138">
        <v>194500686.40000001</v>
      </c>
      <c r="F143" s="138">
        <v>134838215</v>
      </c>
      <c r="G143" s="138">
        <v>134728215</v>
      </c>
      <c r="H143" s="138">
        <v>127599161.12</v>
      </c>
      <c r="I143" s="138">
        <f>G143-H143</f>
        <v>7129053.8799999952</v>
      </c>
      <c r="J143" s="236" t="s">
        <v>342</v>
      </c>
    </row>
    <row r="144" spans="2:10" s="159" customFormat="1" ht="22.5" customHeight="1">
      <c r="B144" s="216"/>
      <c r="C144" s="216"/>
      <c r="D144" s="213"/>
      <c r="E144" s="213"/>
      <c r="F144" s="213"/>
      <c r="G144" s="213"/>
      <c r="H144" s="213"/>
      <c r="I144" s="213"/>
      <c r="J144" s="215"/>
    </row>
    <row r="145" spans="2:10" s="159" customFormat="1" ht="22.5" customHeight="1">
      <c r="B145" s="216"/>
      <c r="C145" s="216"/>
      <c r="D145" s="213"/>
      <c r="E145" s="213"/>
      <c r="F145" s="213"/>
      <c r="G145" s="213"/>
      <c r="H145" s="213"/>
      <c r="I145" s="213"/>
      <c r="J145" s="215"/>
    </row>
    <row r="146" spans="2:10" s="159" customFormat="1" ht="22.5" customHeight="1">
      <c r="B146" s="216"/>
      <c r="C146" s="216"/>
      <c r="D146" s="213"/>
      <c r="E146" s="213"/>
      <c r="F146" s="213"/>
      <c r="G146" s="213"/>
      <c r="H146" s="213"/>
      <c r="I146" s="213"/>
      <c r="J146" s="215"/>
    </row>
    <row r="147" spans="2:10">
      <c r="B147" s="161" t="s">
        <v>331</v>
      </c>
      <c r="C147" s="296" t="s">
        <v>70</v>
      </c>
      <c r="D147" s="296"/>
      <c r="E147" s="296"/>
      <c r="F147" s="249" t="s">
        <v>71</v>
      </c>
      <c r="G147" s="249"/>
      <c r="H147" s="250" t="s">
        <v>155</v>
      </c>
      <c r="I147" s="250"/>
      <c r="J147" s="250"/>
    </row>
    <row r="148" spans="2:10">
      <c r="C148" s="8"/>
      <c r="D148" s="8"/>
      <c r="E148" s="1"/>
      <c r="F148" s="249" t="s">
        <v>72</v>
      </c>
      <c r="G148" s="249"/>
      <c r="H148" s="249" t="s">
        <v>73</v>
      </c>
      <c r="I148" s="249"/>
      <c r="J148" s="249"/>
    </row>
    <row r="149" spans="2:10">
      <c r="B149" s="33" t="s">
        <v>74</v>
      </c>
      <c r="D149" s="8"/>
      <c r="E149" s="8"/>
      <c r="F149" s="8"/>
      <c r="G149" s="8"/>
    </row>
    <row r="150" spans="2:10" ht="16.5" customHeight="1">
      <c r="C150" s="296" t="s">
        <v>75</v>
      </c>
      <c r="D150" s="296"/>
      <c r="E150" s="296"/>
      <c r="F150" s="249" t="s">
        <v>71</v>
      </c>
      <c r="G150" s="249"/>
      <c r="H150" s="250" t="s">
        <v>242</v>
      </c>
      <c r="I150" s="250"/>
      <c r="J150" s="250"/>
    </row>
    <row r="151" spans="2:10">
      <c r="C151" s="8"/>
      <c r="D151" s="8"/>
      <c r="E151" s="8"/>
      <c r="F151" s="249" t="s">
        <v>72</v>
      </c>
      <c r="G151" s="249"/>
      <c r="H151" s="249" t="s">
        <v>73</v>
      </c>
      <c r="I151" s="249"/>
      <c r="J151" s="249"/>
    </row>
    <row r="152" spans="2:10" s="159" customFormat="1">
      <c r="C152" s="8"/>
      <c r="D152" s="8"/>
      <c r="E152" s="8"/>
      <c r="F152" s="175"/>
      <c r="G152" s="175"/>
      <c r="H152" s="175"/>
      <c r="I152" s="175"/>
      <c r="J152" s="175"/>
    </row>
    <row r="153" spans="2:10" s="159" customFormat="1">
      <c r="C153" s="8"/>
      <c r="D153" s="8"/>
      <c r="E153" s="8"/>
      <c r="F153" s="175"/>
      <c r="G153" s="175"/>
      <c r="H153" s="175"/>
      <c r="I153" s="175"/>
      <c r="J153" s="175"/>
    </row>
    <row r="154" spans="2:10">
      <c r="H154" s="13"/>
      <c r="I154" s="267" t="s">
        <v>132</v>
      </c>
      <c r="J154" s="267"/>
    </row>
    <row r="155" spans="2:10" ht="15" customHeight="1">
      <c r="F155" s="131"/>
      <c r="G155" s="131"/>
      <c r="H155" s="131"/>
    </row>
    <row r="156" spans="2:10">
      <c r="B156" s="268" t="s">
        <v>126</v>
      </c>
      <c r="C156" s="268"/>
      <c r="D156" s="268"/>
      <c r="E156" s="268"/>
      <c r="F156" s="268"/>
      <c r="G156" s="268"/>
      <c r="H156" s="268"/>
      <c r="I156" s="268"/>
    </row>
    <row r="157" spans="2:10">
      <c r="B157" s="268" t="s">
        <v>133</v>
      </c>
      <c r="C157" s="268"/>
      <c r="D157" s="268"/>
      <c r="E157" s="268"/>
      <c r="F157" s="268"/>
      <c r="G157" s="268"/>
      <c r="H157" s="268"/>
      <c r="I157" s="268"/>
    </row>
    <row r="158" spans="2:10">
      <c r="B158" s="268" t="s">
        <v>332</v>
      </c>
      <c r="C158" s="268"/>
      <c r="D158" s="268"/>
      <c r="E158" s="268"/>
      <c r="F158" s="268"/>
      <c r="G158" s="268"/>
      <c r="H158" s="268"/>
      <c r="I158" s="268"/>
    </row>
    <row r="159" spans="2:10" ht="10.5" customHeight="1">
      <c r="J159" s="12"/>
    </row>
    <row r="160" spans="2:10">
      <c r="B160" s="251" t="s">
        <v>29</v>
      </c>
      <c r="C160" s="130" t="s">
        <v>30</v>
      </c>
      <c r="D160" s="275" t="s">
        <v>150</v>
      </c>
      <c r="E160" s="255"/>
      <c r="F160" s="255"/>
      <c r="G160" s="255"/>
      <c r="H160" s="255"/>
      <c r="I160" s="276"/>
      <c r="J160" s="12"/>
    </row>
    <row r="161" spans="2:9">
      <c r="B161" s="251"/>
      <c r="C161" s="130" t="s">
        <v>31</v>
      </c>
      <c r="D161" s="252">
        <v>104021</v>
      </c>
      <c r="E161" s="252"/>
      <c r="F161" s="252"/>
      <c r="G161" s="252"/>
      <c r="H161" s="252"/>
      <c r="I161" s="252"/>
    </row>
    <row r="162" spans="2:9">
      <c r="B162" s="247"/>
      <c r="C162" s="247"/>
      <c r="D162" s="247"/>
      <c r="E162" s="247"/>
      <c r="F162" s="247"/>
      <c r="G162" s="247"/>
      <c r="H162" s="247"/>
      <c r="I162" s="247"/>
    </row>
    <row r="163" spans="2:9">
      <c r="B163" s="251" t="s">
        <v>32</v>
      </c>
      <c r="C163" s="130" t="s">
        <v>30</v>
      </c>
      <c r="D163" s="275" t="s">
        <v>150</v>
      </c>
      <c r="E163" s="255"/>
      <c r="F163" s="255"/>
      <c r="G163" s="255"/>
      <c r="H163" s="255"/>
      <c r="I163" s="276"/>
    </row>
    <row r="164" spans="2:9">
      <c r="B164" s="251"/>
      <c r="C164" s="130" t="s">
        <v>31</v>
      </c>
      <c r="D164" s="252">
        <v>104021</v>
      </c>
      <c r="E164" s="252"/>
      <c r="F164" s="252"/>
      <c r="G164" s="252"/>
      <c r="H164" s="252"/>
      <c r="I164" s="252"/>
    </row>
    <row r="165" spans="2:9">
      <c r="B165" s="255"/>
      <c r="C165" s="255"/>
      <c r="D165" s="255"/>
      <c r="E165" s="255"/>
      <c r="F165" s="255"/>
      <c r="G165" s="255"/>
      <c r="H165" s="255"/>
      <c r="I165" s="255"/>
    </row>
    <row r="166" spans="2:9">
      <c r="B166" s="251" t="s">
        <v>33</v>
      </c>
      <c r="C166" s="251"/>
      <c r="D166" s="275" t="s">
        <v>150</v>
      </c>
      <c r="E166" s="255"/>
      <c r="F166" s="255"/>
      <c r="G166" s="255"/>
      <c r="H166" s="255"/>
      <c r="I166" s="276"/>
    </row>
    <row r="167" spans="2:9">
      <c r="B167" s="247"/>
      <c r="C167" s="247"/>
      <c r="D167" s="297"/>
      <c r="E167" s="297"/>
      <c r="F167" s="297"/>
      <c r="G167" s="297"/>
      <c r="H167" s="297"/>
    </row>
    <row r="168" spans="2:9">
      <c r="B168" s="251" t="s">
        <v>34</v>
      </c>
      <c r="C168" s="251"/>
      <c r="D168" s="252">
        <v>1006</v>
      </c>
      <c r="E168" s="252"/>
      <c r="F168" s="252"/>
      <c r="G168" s="252"/>
      <c r="H168" s="252"/>
      <c r="I168" s="252"/>
    </row>
    <row r="169" spans="2:9">
      <c r="B169" s="255"/>
      <c r="C169" s="255"/>
      <c r="D169" s="255"/>
      <c r="E169" s="255"/>
      <c r="F169" s="255"/>
      <c r="G169" s="255"/>
      <c r="H169" s="255"/>
      <c r="I169" s="255"/>
    </row>
    <row r="170" spans="2:9">
      <c r="B170" s="256" t="s">
        <v>129</v>
      </c>
      <c r="C170" s="130" t="s">
        <v>37</v>
      </c>
      <c r="D170" s="257" t="s">
        <v>148</v>
      </c>
      <c r="E170" s="257"/>
      <c r="F170" s="257"/>
      <c r="G170" s="257"/>
      <c r="H170" s="257"/>
      <c r="I170" s="257"/>
    </row>
    <row r="171" spans="2:9">
      <c r="B171" s="256"/>
      <c r="C171" s="130" t="s">
        <v>38</v>
      </c>
      <c r="D171" s="293" t="s">
        <v>148</v>
      </c>
      <c r="E171" s="294"/>
      <c r="F171" s="294"/>
      <c r="G171" s="294"/>
      <c r="H171" s="294"/>
      <c r="I171" s="295"/>
    </row>
    <row r="172" spans="2:9">
      <c r="B172" s="256"/>
      <c r="C172" s="130" t="s">
        <v>39</v>
      </c>
      <c r="D172" s="257" t="s">
        <v>149</v>
      </c>
      <c r="E172" s="257"/>
      <c r="F172" s="257"/>
      <c r="G172" s="257"/>
      <c r="H172" s="257"/>
      <c r="I172" s="257"/>
    </row>
    <row r="173" spans="2:9" ht="11.25" customHeight="1">
      <c r="B173" s="247"/>
      <c r="C173" s="247"/>
      <c r="D173" s="297"/>
      <c r="E173" s="297"/>
      <c r="F173" s="297"/>
      <c r="G173" s="297"/>
      <c r="H173" s="297"/>
    </row>
    <row r="174" spans="2:9">
      <c r="B174" s="258" t="s">
        <v>130</v>
      </c>
      <c r="C174" s="130" t="s">
        <v>41</v>
      </c>
      <c r="D174" s="264" t="s">
        <v>224</v>
      </c>
      <c r="E174" s="265"/>
      <c r="F174" s="265"/>
      <c r="G174" s="265"/>
      <c r="H174" s="265"/>
      <c r="I174" s="266"/>
    </row>
    <row r="175" spans="2:9" ht="12.75" customHeight="1">
      <c r="B175" s="260"/>
      <c r="C175" s="130" t="s">
        <v>42</v>
      </c>
      <c r="D175" s="252">
        <v>1006</v>
      </c>
      <c r="E175" s="252"/>
      <c r="F175" s="252"/>
      <c r="G175" s="252"/>
      <c r="H175" s="252"/>
      <c r="I175" s="252"/>
    </row>
    <row r="176" spans="2:9">
      <c r="B176" s="260"/>
      <c r="C176" s="130" t="s">
        <v>43</v>
      </c>
      <c r="D176" s="264" t="s">
        <v>240</v>
      </c>
      <c r="E176" s="265"/>
      <c r="F176" s="265"/>
      <c r="G176" s="265"/>
      <c r="H176" s="265"/>
      <c r="I176" s="266"/>
    </row>
    <row r="177" spans="2:10" ht="13.5" customHeight="1">
      <c r="B177" s="262"/>
      <c r="C177" s="130" t="s">
        <v>44</v>
      </c>
      <c r="D177" s="252">
        <v>11002</v>
      </c>
      <c r="E177" s="252"/>
      <c r="F177" s="252"/>
      <c r="G177" s="252"/>
      <c r="H177" s="252"/>
      <c r="I177" s="252"/>
    </row>
    <row r="178" spans="2:10">
      <c r="B178" s="247"/>
      <c r="C178" s="247"/>
      <c r="D178" s="297"/>
      <c r="E178" s="297"/>
      <c r="F178" s="297"/>
      <c r="G178" s="297"/>
      <c r="H178" s="297"/>
    </row>
    <row r="179" spans="2:10">
      <c r="B179" s="251" t="s">
        <v>131</v>
      </c>
      <c r="C179" s="251"/>
      <c r="D179" s="252" t="s">
        <v>154</v>
      </c>
      <c r="E179" s="252"/>
      <c r="F179" s="252"/>
      <c r="G179" s="252"/>
      <c r="H179" s="252"/>
      <c r="I179" s="252"/>
    </row>
    <row r="180" spans="2:10" ht="18.75" customHeight="1">
      <c r="B180" s="88"/>
      <c r="C180" s="88"/>
      <c r="D180" s="88"/>
      <c r="E180" s="88"/>
      <c r="F180" s="88"/>
      <c r="G180" s="88"/>
      <c r="H180" s="88"/>
      <c r="I180" s="88"/>
    </row>
    <row r="181" spans="2:10" ht="39.75" customHeight="1">
      <c r="B181" s="39"/>
      <c r="C181" s="39"/>
      <c r="D181" s="301" t="s">
        <v>134</v>
      </c>
      <c r="E181" s="302"/>
      <c r="F181" s="301" t="s">
        <v>135</v>
      </c>
      <c r="G181" s="302"/>
      <c r="H181" s="303" t="s">
        <v>136</v>
      </c>
      <c r="I181" s="303" t="s">
        <v>137</v>
      </c>
      <c r="J181" s="303" t="s">
        <v>138</v>
      </c>
    </row>
    <row r="182" spans="2:10" ht="81.75" customHeight="1">
      <c r="B182" s="130" t="s">
        <v>139</v>
      </c>
      <c r="C182" s="132">
        <v>1006</v>
      </c>
      <c r="D182" s="3" t="s">
        <v>2</v>
      </c>
      <c r="E182" s="3" t="s">
        <v>140</v>
      </c>
      <c r="F182" s="3" t="s">
        <v>2</v>
      </c>
      <c r="G182" s="3" t="s">
        <v>140</v>
      </c>
      <c r="H182" s="304"/>
      <c r="I182" s="304"/>
      <c r="J182" s="304"/>
    </row>
    <row r="183" spans="2:10">
      <c r="B183" s="130" t="s">
        <v>141</v>
      </c>
      <c r="C183" s="132">
        <v>11002</v>
      </c>
      <c r="D183" s="3">
        <v>1</v>
      </c>
      <c r="E183" s="3">
        <v>2</v>
      </c>
      <c r="F183" s="3">
        <v>3</v>
      </c>
      <c r="G183" s="3">
        <v>4</v>
      </c>
      <c r="H183" s="3">
        <v>5</v>
      </c>
      <c r="I183" s="3">
        <v>6</v>
      </c>
      <c r="J183" s="3">
        <v>7</v>
      </c>
    </row>
    <row r="184" spans="2:10">
      <c r="B184" s="130" t="s">
        <v>142</v>
      </c>
      <c r="C184" s="264" t="s">
        <v>240</v>
      </c>
      <c r="D184" s="265"/>
      <c r="E184" s="265"/>
      <c r="F184" s="265"/>
      <c r="G184" s="265"/>
      <c r="H184" s="265"/>
      <c r="I184" s="265"/>
      <c r="J184" s="266"/>
    </row>
    <row r="185" spans="2:10" ht="215.25" customHeight="1">
      <c r="B185" s="130" t="s">
        <v>143</v>
      </c>
      <c r="C185" s="189" t="s">
        <v>279</v>
      </c>
      <c r="D185" s="40" t="s">
        <v>28</v>
      </c>
      <c r="E185" s="40" t="s">
        <v>28</v>
      </c>
      <c r="F185" s="40" t="s">
        <v>28</v>
      </c>
      <c r="G185" s="11"/>
      <c r="H185" s="40" t="s">
        <v>28</v>
      </c>
      <c r="I185" s="40" t="s">
        <v>28</v>
      </c>
      <c r="J185" s="40" t="s">
        <v>28</v>
      </c>
    </row>
    <row r="186" spans="2:10" ht="27">
      <c r="B186" s="130" t="s">
        <v>144</v>
      </c>
      <c r="C186" s="104" t="s">
        <v>169</v>
      </c>
      <c r="D186" s="40" t="s">
        <v>28</v>
      </c>
      <c r="E186" s="40" t="s">
        <v>28</v>
      </c>
      <c r="F186" s="40" t="s">
        <v>28</v>
      </c>
      <c r="G186" s="40" t="s">
        <v>27</v>
      </c>
      <c r="H186" s="40" t="s">
        <v>28</v>
      </c>
      <c r="I186" s="40" t="s">
        <v>28</v>
      </c>
      <c r="J186" s="40" t="s">
        <v>28</v>
      </c>
    </row>
    <row r="187" spans="2:10" ht="57" customHeight="1">
      <c r="B187" s="193" t="s">
        <v>254</v>
      </c>
      <c r="C187" s="189" t="s">
        <v>280</v>
      </c>
      <c r="D187" s="40" t="s">
        <v>28</v>
      </c>
      <c r="E187" s="40" t="s">
        <v>28</v>
      </c>
      <c r="F187" s="40" t="s">
        <v>28</v>
      </c>
      <c r="G187" s="11"/>
      <c r="H187" s="40" t="s">
        <v>28</v>
      </c>
      <c r="I187" s="40" t="s">
        <v>28</v>
      </c>
      <c r="J187" s="40" t="s">
        <v>28</v>
      </c>
    </row>
    <row r="188" spans="2:10">
      <c r="B188" s="305" t="s">
        <v>146</v>
      </c>
      <c r="C188" s="305"/>
      <c r="D188" s="39"/>
      <c r="E188" s="39"/>
      <c r="F188" s="39"/>
      <c r="G188" s="39"/>
      <c r="H188" s="39"/>
      <c r="I188" s="39"/>
      <c r="J188" s="39"/>
    </row>
    <row r="189" spans="2:10" ht="30.75" customHeight="1">
      <c r="B189" s="312" t="s">
        <v>246</v>
      </c>
      <c r="C189" s="313"/>
      <c r="D189" s="47">
        <v>1</v>
      </c>
      <c r="E189" s="47">
        <f>D189</f>
        <v>1</v>
      </c>
      <c r="F189" s="47">
        <v>1</v>
      </c>
      <c r="G189" s="47">
        <f>F189</f>
        <v>1</v>
      </c>
      <c r="H189" s="47">
        <v>1</v>
      </c>
      <c r="I189" s="47">
        <f t="shared" ref="I189:I195" si="6">G189-H189</f>
        <v>0</v>
      </c>
      <c r="J189" s="40"/>
    </row>
    <row r="190" spans="2:10" ht="22.5" customHeight="1">
      <c r="B190" s="314" t="s">
        <v>243</v>
      </c>
      <c r="C190" s="315"/>
      <c r="D190" s="47">
        <v>1</v>
      </c>
      <c r="E190" s="47">
        <f t="shared" ref="E190:E194" si="7">D190</f>
        <v>1</v>
      </c>
      <c r="F190" s="47">
        <v>1</v>
      </c>
      <c r="G190" s="47">
        <f t="shared" ref="G190:G194" si="8">F190</f>
        <v>1</v>
      </c>
      <c r="H190" s="47">
        <v>1</v>
      </c>
      <c r="I190" s="47">
        <f t="shared" si="6"/>
        <v>0</v>
      </c>
      <c r="J190" s="40"/>
    </row>
    <row r="191" spans="2:10" s="159" customFormat="1" ht="105.75" customHeight="1">
      <c r="B191" s="324" t="s">
        <v>281</v>
      </c>
      <c r="C191" s="325"/>
      <c r="D191" s="47">
        <v>100</v>
      </c>
      <c r="E191" s="47">
        <f t="shared" si="7"/>
        <v>100</v>
      </c>
      <c r="F191" s="47">
        <v>100</v>
      </c>
      <c r="G191" s="47">
        <f t="shared" si="8"/>
        <v>100</v>
      </c>
      <c r="H191" s="47">
        <v>97</v>
      </c>
      <c r="I191" s="47">
        <f t="shared" si="6"/>
        <v>3</v>
      </c>
      <c r="J191" s="237" t="s">
        <v>341</v>
      </c>
    </row>
    <row r="192" spans="2:10" s="159" customFormat="1" ht="33.75" customHeight="1">
      <c r="B192" s="333" t="s">
        <v>282</v>
      </c>
      <c r="C192" s="334"/>
      <c r="D192" s="47">
        <v>3</v>
      </c>
      <c r="E192" s="47">
        <f t="shared" si="7"/>
        <v>3</v>
      </c>
      <c r="F192" s="47">
        <v>3</v>
      </c>
      <c r="G192" s="47">
        <f t="shared" si="8"/>
        <v>3</v>
      </c>
      <c r="H192" s="47">
        <v>3</v>
      </c>
      <c r="I192" s="47">
        <f t="shared" si="6"/>
        <v>0</v>
      </c>
      <c r="J192" s="40"/>
    </row>
    <row r="193" spans="2:10" s="159" customFormat="1" ht="30" customHeight="1">
      <c r="B193" s="335" t="s">
        <v>283</v>
      </c>
      <c r="C193" s="336"/>
      <c r="D193" s="47">
        <v>1</v>
      </c>
      <c r="E193" s="47">
        <f t="shared" si="7"/>
        <v>1</v>
      </c>
      <c r="F193" s="47">
        <v>1</v>
      </c>
      <c r="G193" s="47">
        <f t="shared" si="8"/>
        <v>1</v>
      </c>
      <c r="H193" s="47">
        <v>1</v>
      </c>
      <c r="I193" s="47">
        <f t="shared" si="6"/>
        <v>0</v>
      </c>
      <c r="J193" s="40"/>
    </row>
    <row r="194" spans="2:10" s="159" customFormat="1" ht="35.25" customHeight="1">
      <c r="B194" s="333" t="s">
        <v>284</v>
      </c>
      <c r="C194" s="334"/>
      <c r="D194" s="47">
        <v>2</v>
      </c>
      <c r="E194" s="47">
        <f t="shared" si="7"/>
        <v>2</v>
      </c>
      <c r="F194" s="47">
        <v>2</v>
      </c>
      <c r="G194" s="47">
        <f t="shared" si="8"/>
        <v>2</v>
      </c>
      <c r="H194" s="47">
        <v>2</v>
      </c>
      <c r="I194" s="47">
        <f t="shared" si="6"/>
        <v>0</v>
      </c>
      <c r="J194" s="242"/>
    </row>
    <row r="195" spans="2:10" ht="121.5" customHeight="1">
      <c r="B195" s="306" t="s">
        <v>147</v>
      </c>
      <c r="C195" s="306"/>
      <c r="D195" s="194">
        <v>387693</v>
      </c>
      <c r="E195" s="138">
        <v>570693</v>
      </c>
      <c r="F195" s="194">
        <v>502693</v>
      </c>
      <c r="G195" s="194">
        <v>570693</v>
      </c>
      <c r="H195" s="194">
        <v>570513.67000000004</v>
      </c>
      <c r="I195" s="194">
        <f t="shared" si="6"/>
        <v>179.32999999995809</v>
      </c>
      <c r="J195" s="243" t="s">
        <v>343</v>
      </c>
    </row>
    <row r="197" spans="2:10" s="159" customFormat="1"/>
    <row r="198" spans="2:10" s="159" customFormat="1"/>
    <row r="199" spans="2:10" s="159" customFormat="1">
      <c r="B199" s="161" t="s">
        <v>331</v>
      </c>
      <c r="C199" s="296" t="s">
        <v>70</v>
      </c>
      <c r="D199" s="296"/>
      <c r="E199" s="296"/>
      <c r="F199" s="249" t="s">
        <v>71</v>
      </c>
      <c r="G199" s="249"/>
      <c r="H199" s="250" t="s">
        <v>155</v>
      </c>
      <c r="I199" s="250"/>
      <c r="J199" s="250"/>
    </row>
    <row r="200" spans="2:10">
      <c r="C200" s="8"/>
      <c r="D200" s="8"/>
      <c r="E200" s="1"/>
      <c r="F200" s="249" t="s">
        <v>72</v>
      </c>
      <c r="G200" s="249"/>
      <c r="H200" s="249" t="s">
        <v>73</v>
      </c>
      <c r="I200" s="249"/>
      <c r="J200" s="249"/>
    </row>
    <row r="201" spans="2:10">
      <c r="B201" s="129" t="s">
        <v>74</v>
      </c>
      <c r="D201" s="8"/>
      <c r="E201" s="8"/>
      <c r="F201" s="8"/>
      <c r="G201" s="8"/>
    </row>
    <row r="202" spans="2:10" ht="16.5" customHeight="1">
      <c r="C202" s="296" t="s">
        <v>75</v>
      </c>
      <c r="D202" s="296"/>
      <c r="E202" s="296"/>
      <c r="F202" s="249" t="s">
        <v>71</v>
      </c>
      <c r="G202" s="249"/>
      <c r="H202" s="250" t="s">
        <v>242</v>
      </c>
      <c r="I202" s="250"/>
      <c r="J202" s="250"/>
    </row>
    <row r="203" spans="2:10">
      <c r="C203" s="8"/>
      <c r="D203" s="8"/>
      <c r="E203" s="8"/>
      <c r="F203" s="249" t="s">
        <v>72</v>
      </c>
      <c r="G203" s="249"/>
      <c r="H203" s="249" t="s">
        <v>73</v>
      </c>
      <c r="I203" s="249"/>
      <c r="J203" s="249"/>
    </row>
    <row r="206" spans="2:10">
      <c r="H206" s="13"/>
      <c r="I206" s="267" t="s">
        <v>132</v>
      </c>
      <c r="J206" s="267"/>
    </row>
    <row r="207" spans="2:10">
      <c r="F207" s="83"/>
      <c r="G207" s="83"/>
      <c r="H207" s="83"/>
    </row>
    <row r="208" spans="2:10">
      <c r="B208" s="268" t="s">
        <v>126</v>
      </c>
      <c r="C208" s="268"/>
      <c r="D208" s="268"/>
      <c r="E208" s="268"/>
      <c r="F208" s="268"/>
      <c r="G208" s="268"/>
      <c r="H208" s="268"/>
      <c r="I208" s="268"/>
    </row>
    <row r="209" spans="2:10">
      <c r="B209" s="268" t="s">
        <v>133</v>
      </c>
      <c r="C209" s="268"/>
      <c r="D209" s="268"/>
      <c r="E209" s="268"/>
      <c r="F209" s="268"/>
      <c r="G209" s="268"/>
      <c r="H209" s="268"/>
      <c r="I209" s="268"/>
    </row>
    <row r="210" spans="2:10">
      <c r="B210" s="268" t="s">
        <v>332</v>
      </c>
      <c r="C210" s="268"/>
      <c r="D210" s="268"/>
      <c r="E210" s="268"/>
      <c r="F210" s="268"/>
      <c r="G210" s="268"/>
      <c r="H210" s="268"/>
      <c r="I210" s="268"/>
    </row>
    <row r="211" spans="2:10">
      <c r="J211" s="12"/>
    </row>
    <row r="212" spans="2:10">
      <c r="B212" s="251" t="s">
        <v>29</v>
      </c>
      <c r="C212" s="82" t="s">
        <v>30</v>
      </c>
      <c r="D212" s="275" t="s">
        <v>150</v>
      </c>
      <c r="E212" s="255"/>
      <c r="F212" s="255"/>
      <c r="G212" s="255"/>
      <c r="H212" s="255"/>
      <c r="I212" s="276"/>
      <c r="J212" s="12"/>
    </row>
    <row r="213" spans="2:10">
      <c r="B213" s="251"/>
      <c r="C213" s="82" t="s">
        <v>31</v>
      </c>
      <c r="D213" s="252">
        <v>104021</v>
      </c>
      <c r="E213" s="252"/>
      <c r="F213" s="252"/>
      <c r="G213" s="252"/>
      <c r="H213" s="252"/>
      <c r="I213" s="252"/>
    </row>
    <row r="214" spans="2:10">
      <c r="B214" s="247"/>
      <c r="C214" s="247"/>
      <c r="D214" s="247"/>
      <c r="E214" s="247"/>
      <c r="F214" s="247"/>
      <c r="G214" s="247"/>
      <c r="H214" s="247"/>
      <c r="I214" s="247"/>
    </row>
    <row r="215" spans="2:10">
      <c r="B215" s="251" t="s">
        <v>32</v>
      </c>
      <c r="C215" s="82" t="s">
        <v>30</v>
      </c>
      <c r="D215" s="275" t="s">
        <v>150</v>
      </c>
      <c r="E215" s="255"/>
      <c r="F215" s="255"/>
      <c r="G215" s="255"/>
      <c r="H215" s="255"/>
      <c r="I215" s="276"/>
    </row>
    <row r="216" spans="2:10">
      <c r="B216" s="251"/>
      <c r="C216" s="82" t="s">
        <v>31</v>
      </c>
      <c r="D216" s="252">
        <v>104021</v>
      </c>
      <c r="E216" s="252"/>
      <c r="F216" s="252"/>
      <c r="G216" s="252"/>
      <c r="H216" s="252"/>
      <c r="I216" s="252"/>
    </row>
    <row r="217" spans="2:10">
      <c r="B217" s="255"/>
      <c r="C217" s="255"/>
      <c r="D217" s="255"/>
      <c r="E217" s="255"/>
      <c r="F217" s="255"/>
      <c r="G217" s="255"/>
      <c r="H217" s="255"/>
      <c r="I217" s="255"/>
    </row>
    <row r="218" spans="2:10">
      <c r="B218" s="251" t="s">
        <v>33</v>
      </c>
      <c r="C218" s="251"/>
      <c r="D218" s="275" t="s">
        <v>150</v>
      </c>
      <c r="E218" s="255"/>
      <c r="F218" s="255"/>
      <c r="G218" s="255"/>
      <c r="H218" s="255"/>
      <c r="I218" s="276"/>
    </row>
    <row r="219" spans="2:10">
      <c r="B219" s="247"/>
      <c r="C219" s="247"/>
      <c r="D219" s="297"/>
      <c r="E219" s="297"/>
      <c r="F219" s="297"/>
      <c r="G219" s="297"/>
      <c r="H219" s="297"/>
    </row>
    <row r="220" spans="2:10">
      <c r="B220" s="251" t="s">
        <v>34</v>
      </c>
      <c r="C220" s="251"/>
      <c r="D220" s="252">
        <v>1006</v>
      </c>
      <c r="E220" s="252"/>
      <c r="F220" s="252"/>
      <c r="G220" s="252"/>
      <c r="H220" s="252"/>
      <c r="I220" s="252"/>
    </row>
    <row r="221" spans="2:10">
      <c r="B221" s="255"/>
      <c r="C221" s="255"/>
      <c r="D221" s="255"/>
      <c r="E221" s="255"/>
      <c r="F221" s="255"/>
      <c r="G221" s="255"/>
      <c r="H221" s="255"/>
      <c r="I221" s="255"/>
    </row>
    <row r="222" spans="2:10">
      <c r="B222" s="256" t="s">
        <v>129</v>
      </c>
      <c r="C222" s="82" t="s">
        <v>37</v>
      </c>
      <c r="D222" s="257" t="s">
        <v>148</v>
      </c>
      <c r="E222" s="257"/>
      <c r="F222" s="257"/>
      <c r="G222" s="257"/>
      <c r="H222" s="257"/>
      <c r="I222" s="257"/>
    </row>
    <row r="223" spans="2:10">
      <c r="B223" s="256"/>
      <c r="C223" s="82" t="s">
        <v>38</v>
      </c>
      <c r="D223" s="293" t="s">
        <v>225</v>
      </c>
      <c r="E223" s="294"/>
      <c r="F223" s="294"/>
      <c r="G223" s="294"/>
      <c r="H223" s="294"/>
      <c r="I223" s="295"/>
    </row>
    <row r="224" spans="2:10">
      <c r="B224" s="256"/>
      <c r="C224" s="82" t="s">
        <v>39</v>
      </c>
      <c r="D224" s="257" t="s">
        <v>148</v>
      </c>
      <c r="E224" s="257"/>
      <c r="F224" s="257"/>
      <c r="G224" s="257"/>
      <c r="H224" s="257"/>
      <c r="I224" s="257"/>
    </row>
    <row r="225" spans="2:10">
      <c r="B225" s="247"/>
      <c r="C225" s="247"/>
      <c r="D225" s="297"/>
      <c r="E225" s="297"/>
      <c r="F225" s="297"/>
      <c r="G225" s="297"/>
      <c r="H225" s="297"/>
    </row>
    <row r="226" spans="2:10">
      <c r="B226" s="258" t="s">
        <v>130</v>
      </c>
      <c r="C226" s="82" t="s">
        <v>41</v>
      </c>
      <c r="D226" s="264" t="s">
        <v>224</v>
      </c>
      <c r="E226" s="265"/>
      <c r="F226" s="265"/>
      <c r="G226" s="265"/>
      <c r="H226" s="265"/>
      <c r="I226" s="266"/>
    </row>
    <row r="227" spans="2:10">
      <c r="B227" s="260"/>
      <c r="C227" s="82" t="s">
        <v>42</v>
      </c>
      <c r="D227" s="252">
        <v>1006</v>
      </c>
      <c r="E227" s="252"/>
      <c r="F227" s="252"/>
      <c r="G227" s="252"/>
      <c r="H227" s="252"/>
      <c r="I227" s="252"/>
    </row>
    <row r="228" spans="2:10">
      <c r="B228" s="260"/>
      <c r="C228" s="82" t="s">
        <v>43</v>
      </c>
      <c r="D228" s="264" t="s">
        <v>227</v>
      </c>
      <c r="E228" s="265"/>
      <c r="F228" s="265"/>
      <c r="G228" s="265"/>
      <c r="H228" s="265"/>
      <c r="I228" s="266"/>
    </row>
    <row r="229" spans="2:10">
      <c r="B229" s="262"/>
      <c r="C229" s="82" t="s">
        <v>44</v>
      </c>
      <c r="D229" s="252">
        <v>13003</v>
      </c>
      <c r="E229" s="252"/>
      <c r="F229" s="252"/>
      <c r="G229" s="252"/>
      <c r="H229" s="252"/>
      <c r="I229" s="252"/>
    </row>
    <row r="230" spans="2:10">
      <c r="B230" s="247"/>
      <c r="C230" s="247"/>
      <c r="D230" s="297"/>
      <c r="E230" s="297"/>
      <c r="F230" s="297"/>
      <c r="G230" s="297"/>
      <c r="H230" s="297"/>
    </row>
    <row r="231" spans="2:10">
      <c r="B231" s="251" t="s">
        <v>131</v>
      </c>
      <c r="C231" s="251"/>
      <c r="D231" s="252" t="s">
        <v>154</v>
      </c>
      <c r="E231" s="252"/>
      <c r="F231" s="252"/>
      <c r="G231" s="252"/>
      <c r="H231" s="252"/>
      <c r="I231" s="252"/>
    </row>
    <row r="232" spans="2:10">
      <c r="B232" s="88"/>
      <c r="C232" s="88"/>
      <c r="D232" s="88"/>
      <c r="E232" s="88"/>
      <c r="F232" s="88"/>
      <c r="G232" s="88"/>
      <c r="H232" s="88"/>
      <c r="I232" s="88"/>
    </row>
    <row r="234" spans="2:10" ht="73.5" customHeight="1">
      <c r="B234" s="39"/>
      <c r="C234" s="39"/>
      <c r="D234" s="301" t="s">
        <v>134</v>
      </c>
      <c r="E234" s="302"/>
      <c r="F234" s="301" t="s">
        <v>135</v>
      </c>
      <c r="G234" s="302"/>
      <c r="H234" s="303" t="s">
        <v>136</v>
      </c>
      <c r="I234" s="303" t="s">
        <v>137</v>
      </c>
      <c r="J234" s="303" t="s">
        <v>138</v>
      </c>
    </row>
    <row r="235" spans="2:10" ht="42.75" customHeight="1">
      <c r="B235" s="82" t="s">
        <v>139</v>
      </c>
      <c r="C235" s="86">
        <v>1006</v>
      </c>
      <c r="D235" s="3" t="s">
        <v>2</v>
      </c>
      <c r="E235" s="3" t="s">
        <v>140</v>
      </c>
      <c r="F235" s="3" t="s">
        <v>2</v>
      </c>
      <c r="G235" s="3" t="s">
        <v>140</v>
      </c>
      <c r="H235" s="304"/>
      <c r="I235" s="304"/>
      <c r="J235" s="304"/>
    </row>
    <row r="236" spans="2:10">
      <c r="B236" s="82" t="s">
        <v>141</v>
      </c>
      <c r="C236" s="86">
        <v>13003</v>
      </c>
      <c r="D236" s="3">
        <v>1</v>
      </c>
      <c r="E236" s="3">
        <v>2</v>
      </c>
      <c r="F236" s="3">
        <v>3</v>
      </c>
      <c r="G236" s="3">
        <v>4</v>
      </c>
      <c r="H236" s="3">
        <v>5</v>
      </c>
      <c r="I236" s="3">
        <v>6</v>
      </c>
      <c r="J236" s="3">
        <v>7</v>
      </c>
    </row>
    <row r="237" spans="2:10">
      <c r="B237" s="82" t="s">
        <v>142</v>
      </c>
      <c r="C237" s="264" t="s">
        <v>227</v>
      </c>
      <c r="D237" s="265"/>
      <c r="E237" s="265"/>
      <c r="F237" s="265"/>
      <c r="G237" s="265"/>
      <c r="H237" s="265"/>
      <c r="I237" s="265"/>
      <c r="J237" s="266"/>
    </row>
    <row r="238" spans="2:10" ht="99.75" customHeight="1">
      <c r="B238" s="82" t="s">
        <v>143</v>
      </c>
      <c r="C238" s="85" t="s">
        <v>228</v>
      </c>
      <c r="D238" s="40" t="s">
        <v>28</v>
      </c>
      <c r="E238" s="40" t="s">
        <v>28</v>
      </c>
      <c r="F238" s="40" t="s">
        <v>28</v>
      </c>
      <c r="G238" s="11"/>
      <c r="H238" s="40" t="s">
        <v>28</v>
      </c>
      <c r="I238" s="40" t="s">
        <v>28</v>
      </c>
      <c r="J238" s="40" t="s">
        <v>28</v>
      </c>
    </row>
    <row r="239" spans="2:10" ht="38.25" customHeight="1">
      <c r="B239" s="82" t="s">
        <v>144</v>
      </c>
      <c r="C239" s="143" t="s">
        <v>253</v>
      </c>
      <c r="D239" s="40" t="s">
        <v>28</v>
      </c>
      <c r="E239" s="40" t="s">
        <v>28</v>
      </c>
      <c r="F239" s="40" t="s">
        <v>28</v>
      </c>
      <c r="G239" s="40" t="s">
        <v>27</v>
      </c>
      <c r="H239" s="40" t="s">
        <v>28</v>
      </c>
      <c r="I239" s="40" t="s">
        <v>28</v>
      </c>
      <c r="J239" s="40" t="s">
        <v>28</v>
      </c>
    </row>
    <row r="240" spans="2:10" ht="40.5">
      <c r="B240" s="134" t="s">
        <v>254</v>
      </c>
      <c r="C240" s="143" t="s">
        <v>183</v>
      </c>
      <c r="D240" s="40" t="s">
        <v>28</v>
      </c>
      <c r="E240" s="40" t="s">
        <v>28</v>
      </c>
      <c r="F240" s="40" t="s">
        <v>28</v>
      </c>
      <c r="G240" s="11"/>
      <c r="H240" s="40" t="s">
        <v>28</v>
      </c>
      <c r="I240" s="40" t="s">
        <v>28</v>
      </c>
      <c r="J240" s="40" t="s">
        <v>28</v>
      </c>
    </row>
    <row r="241" spans="2:10" ht="22.5" customHeight="1">
      <c r="B241" s="305" t="s">
        <v>146</v>
      </c>
      <c r="C241" s="305"/>
      <c r="D241" s="39"/>
      <c r="E241" s="39"/>
      <c r="F241" s="39"/>
      <c r="G241" s="39"/>
      <c r="H241" s="39"/>
      <c r="I241" s="39"/>
      <c r="J241" s="39"/>
    </row>
    <row r="242" spans="2:10" ht="125.25" customHeight="1">
      <c r="B242" s="306" t="s">
        <v>147</v>
      </c>
      <c r="C242" s="306"/>
      <c r="D242" s="194">
        <v>4393.3</v>
      </c>
      <c r="E242" s="138">
        <v>5025</v>
      </c>
      <c r="F242" s="138">
        <v>1665.4</v>
      </c>
      <c r="G242" s="138">
        <v>2297.1</v>
      </c>
      <c r="H242" s="138">
        <v>1687.78</v>
      </c>
      <c r="I242" s="138">
        <f>G242-H242</f>
        <v>609.31999999999994</v>
      </c>
      <c r="J242" s="11" t="s">
        <v>345</v>
      </c>
    </row>
    <row r="243" spans="2:10" ht="17.25">
      <c r="B243" s="323"/>
      <c r="C243" s="323"/>
      <c r="D243" s="90"/>
      <c r="E243" s="90"/>
      <c r="F243" s="90"/>
      <c r="G243" s="90"/>
      <c r="H243" s="90"/>
      <c r="I243" s="90"/>
      <c r="J243" s="91"/>
    </row>
    <row r="246" spans="2:10">
      <c r="B246" s="161" t="s">
        <v>331</v>
      </c>
      <c r="C246" s="296" t="s">
        <v>70</v>
      </c>
      <c r="D246" s="296"/>
      <c r="E246" s="296"/>
      <c r="F246" s="249" t="s">
        <v>71</v>
      </c>
      <c r="G246" s="249"/>
      <c r="H246" s="250" t="s">
        <v>155</v>
      </c>
      <c r="I246" s="250"/>
      <c r="J246" s="250"/>
    </row>
    <row r="247" spans="2:10">
      <c r="C247" s="8"/>
      <c r="D247" s="8"/>
      <c r="E247" s="1"/>
      <c r="F247" s="249" t="s">
        <v>72</v>
      </c>
      <c r="G247" s="249"/>
      <c r="H247" s="249" t="s">
        <v>73</v>
      </c>
      <c r="I247" s="249"/>
      <c r="J247" s="249"/>
    </row>
    <row r="248" spans="2:10">
      <c r="B248" s="81" t="s">
        <v>74</v>
      </c>
      <c r="D248" s="8"/>
      <c r="E248" s="8"/>
      <c r="F248" s="8"/>
      <c r="G248" s="8"/>
    </row>
    <row r="249" spans="2:10" ht="16.5" customHeight="1">
      <c r="C249" s="296" t="s">
        <v>75</v>
      </c>
      <c r="D249" s="296"/>
      <c r="E249" s="296"/>
      <c r="F249" s="249" t="s">
        <v>71</v>
      </c>
      <c r="G249" s="249"/>
      <c r="H249" s="250" t="s">
        <v>242</v>
      </c>
      <c r="I249" s="250"/>
      <c r="J249" s="250"/>
    </row>
    <row r="250" spans="2:10">
      <c r="C250" s="8"/>
      <c r="D250" s="8"/>
      <c r="E250" s="8"/>
      <c r="F250" s="249" t="s">
        <v>72</v>
      </c>
      <c r="G250" s="249"/>
      <c r="H250" s="249" t="s">
        <v>73</v>
      </c>
      <c r="I250" s="249"/>
      <c r="J250" s="249"/>
    </row>
    <row r="251" spans="2:10">
      <c r="C251" s="8"/>
      <c r="D251" s="8"/>
      <c r="E251" s="8"/>
      <c r="F251" s="81"/>
      <c r="G251" s="81"/>
      <c r="H251" s="81"/>
      <c r="I251" s="81"/>
      <c r="J251" s="81"/>
    </row>
    <row r="252" spans="2:10">
      <c r="C252" s="8"/>
      <c r="D252" s="8"/>
      <c r="E252" s="8"/>
      <c r="F252" s="81"/>
      <c r="G252" s="81"/>
      <c r="H252" s="81"/>
      <c r="I252" s="81"/>
      <c r="J252" s="81"/>
    </row>
    <row r="253" spans="2:10">
      <c r="H253" s="13"/>
      <c r="I253" s="267" t="s">
        <v>132</v>
      </c>
      <c r="J253" s="267"/>
    </row>
    <row r="254" spans="2:10">
      <c r="F254" s="35"/>
      <c r="G254" s="35"/>
      <c r="H254" s="35"/>
    </row>
    <row r="255" spans="2:10">
      <c r="B255" s="268" t="s">
        <v>126</v>
      </c>
      <c r="C255" s="268"/>
      <c r="D255" s="268"/>
      <c r="E255" s="268"/>
      <c r="F255" s="268"/>
      <c r="G255" s="268"/>
      <c r="H255" s="268"/>
      <c r="I255" s="268"/>
    </row>
    <row r="256" spans="2:10">
      <c r="B256" s="268" t="s">
        <v>133</v>
      </c>
      <c r="C256" s="268"/>
      <c r="D256" s="268"/>
      <c r="E256" s="268"/>
      <c r="F256" s="268"/>
      <c r="G256" s="268"/>
      <c r="H256" s="268"/>
      <c r="I256" s="268"/>
    </row>
    <row r="257" spans="2:10">
      <c r="B257" s="268" t="s">
        <v>332</v>
      </c>
      <c r="C257" s="268"/>
      <c r="D257" s="268"/>
      <c r="E257" s="268"/>
      <c r="F257" s="268"/>
      <c r="G257" s="268"/>
      <c r="H257" s="268"/>
      <c r="I257" s="268"/>
    </row>
    <row r="258" spans="2:10">
      <c r="J258" s="12"/>
    </row>
    <row r="259" spans="2:10">
      <c r="B259" s="251" t="s">
        <v>29</v>
      </c>
      <c r="C259" s="34" t="s">
        <v>30</v>
      </c>
      <c r="D259" s="275" t="s">
        <v>150</v>
      </c>
      <c r="E259" s="255"/>
      <c r="F259" s="255"/>
      <c r="G259" s="255"/>
      <c r="H259" s="255"/>
      <c r="I259" s="276"/>
      <c r="J259" s="12"/>
    </row>
    <row r="260" spans="2:10">
      <c r="B260" s="251"/>
      <c r="C260" s="34" t="s">
        <v>31</v>
      </c>
      <c r="D260" s="252">
        <v>104021</v>
      </c>
      <c r="E260" s="252"/>
      <c r="F260" s="252"/>
      <c r="G260" s="252"/>
      <c r="H260" s="252"/>
      <c r="I260" s="252"/>
    </row>
    <row r="261" spans="2:10">
      <c r="B261" s="247"/>
      <c r="C261" s="247"/>
      <c r="D261" s="247"/>
      <c r="E261" s="247"/>
      <c r="F261" s="247"/>
      <c r="G261" s="247"/>
      <c r="H261" s="247"/>
      <c r="I261" s="247"/>
    </row>
    <row r="262" spans="2:10">
      <c r="B262" s="251" t="s">
        <v>32</v>
      </c>
      <c r="C262" s="34" t="s">
        <v>30</v>
      </c>
      <c r="D262" s="275" t="s">
        <v>150</v>
      </c>
      <c r="E262" s="255"/>
      <c r="F262" s="255"/>
      <c r="G262" s="255"/>
      <c r="H262" s="255"/>
      <c r="I262" s="276"/>
    </row>
    <row r="263" spans="2:10">
      <c r="B263" s="251"/>
      <c r="C263" s="34" t="s">
        <v>31</v>
      </c>
      <c r="D263" s="252">
        <v>104021</v>
      </c>
      <c r="E263" s="252"/>
      <c r="F263" s="252"/>
      <c r="G263" s="252"/>
      <c r="H263" s="252"/>
      <c r="I263" s="252"/>
    </row>
    <row r="264" spans="2:10">
      <c r="B264" s="255"/>
      <c r="C264" s="255"/>
      <c r="D264" s="255"/>
      <c r="E264" s="255"/>
      <c r="F264" s="255"/>
      <c r="G264" s="255"/>
      <c r="H264" s="255"/>
      <c r="I264" s="255"/>
    </row>
    <row r="265" spans="2:10">
      <c r="B265" s="251" t="s">
        <v>33</v>
      </c>
      <c r="C265" s="251"/>
      <c r="D265" s="252">
        <v>1006</v>
      </c>
      <c r="E265" s="252"/>
      <c r="F265" s="252"/>
      <c r="G265" s="252"/>
      <c r="H265" s="252"/>
      <c r="I265" s="252"/>
    </row>
    <row r="266" spans="2:10">
      <c r="B266" s="247"/>
      <c r="C266" s="247"/>
      <c r="D266" s="297"/>
      <c r="E266" s="297"/>
      <c r="F266" s="297"/>
      <c r="G266" s="297"/>
      <c r="H266" s="297"/>
    </row>
    <row r="267" spans="2:10">
      <c r="B267" s="251" t="s">
        <v>34</v>
      </c>
      <c r="C267" s="251"/>
      <c r="D267" s="252"/>
      <c r="E267" s="252"/>
      <c r="F267" s="252"/>
      <c r="G267" s="252"/>
      <c r="H267" s="252"/>
      <c r="I267" s="252"/>
    </row>
    <row r="268" spans="2:10">
      <c r="B268" s="255"/>
      <c r="C268" s="255"/>
      <c r="D268" s="255"/>
      <c r="E268" s="255"/>
      <c r="F268" s="255"/>
      <c r="G268" s="255"/>
      <c r="H268" s="255"/>
      <c r="I268" s="255"/>
    </row>
    <row r="269" spans="2:10">
      <c r="B269" s="256" t="s">
        <v>129</v>
      </c>
      <c r="C269" s="34" t="s">
        <v>37</v>
      </c>
      <c r="D269" s="257" t="s">
        <v>156</v>
      </c>
      <c r="E269" s="257"/>
      <c r="F269" s="257"/>
      <c r="G269" s="257"/>
      <c r="H269" s="257"/>
      <c r="I269" s="257"/>
    </row>
    <row r="270" spans="2:10">
      <c r="B270" s="256"/>
      <c r="C270" s="34" t="s">
        <v>38</v>
      </c>
      <c r="D270" s="257" t="s">
        <v>157</v>
      </c>
      <c r="E270" s="257"/>
      <c r="F270" s="257"/>
      <c r="G270" s="257"/>
      <c r="H270" s="257"/>
      <c r="I270" s="257"/>
    </row>
    <row r="271" spans="2:10">
      <c r="B271" s="256"/>
      <c r="C271" s="34" t="s">
        <v>39</v>
      </c>
      <c r="D271" s="257" t="s">
        <v>149</v>
      </c>
      <c r="E271" s="257"/>
      <c r="F271" s="257"/>
      <c r="G271" s="257"/>
      <c r="H271" s="257"/>
      <c r="I271" s="257"/>
    </row>
    <row r="272" spans="2:10">
      <c r="B272" s="247"/>
      <c r="C272" s="247"/>
      <c r="D272" s="297"/>
      <c r="E272" s="297"/>
      <c r="F272" s="297"/>
      <c r="G272" s="297"/>
      <c r="H272" s="297"/>
    </row>
    <row r="273" spans="2:10" ht="24.75" customHeight="1">
      <c r="B273" s="258" t="s">
        <v>130</v>
      </c>
      <c r="C273" s="34" t="s">
        <v>41</v>
      </c>
      <c r="D273" s="264" t="s">
        <v>222</v>
      </c>
      <c r="E273" s="265"/>
      <c r="F273" s="265"/>
      <c r="G273" s="265"/>
      <c r="H273" s="265"/>
      <c r="I273" s="266"/>
    </row>
    <row r="274" spans="2:10" ht="20.25" customHeight="1">
      <c r="B274" s="260"/>
      <c r="C274" s="34" t="s">
        <v>42</v>
      </c>
      <c r="D274" s="252">
        <v>1031</v>
      </c>
      <c r="E274" s="252"/>
      <c r="F274" s="252"/>
      <c r="G274" s="252"/>
      <c r="H274" s="252"/>
      <c r="I274" s="252"/>
    </row>
    <row r="275" spans="2:10" ht="21" customHeight="1">
      <c r="B275" s="260"/>
      <c r="C275" s="34" t="s">
        <v>43</v>
      </c>
      <c r="D275" s="264" t="s">
        <v>222</v>
      </c>
      <c r="E275" s="265"/>
      <c r="F275" s="265"/>
      <c r="G275" s="265"/>
      <c r="H275" s="265"/>
      <c r="I275" s="266"/>
    </row>
    <row r="276" spans="2:10">
      <c r="B276" s="262"/>
      <c r="C276" s="34" t="s">
        <v>44</v>
      </c>
      <c r="D276" s="252">
        <v>11001</v>
      </c>
      <c r="E276" s="252"/>
      <c r="F276" s="252"/>
      <c r="G276" s="252"/>
      <c r="H276" s="252"/>
      <c r="I276" s="252"/>
    </row>
    <row r="277" spans="2:10">
      <c r="B277" s="247"/>
      <c r="C277" s="247"/>
      <c r="D277" s="297"/>
      <c r="E277" s="297"/>
      <c r="F277" s="297"/>
      <c r="G277" s="297"/>
      <c r="H277" s="297"/>
    </row>
    <row r="278" spans="2:10">
      <c r="B278" s="251" t="s">
        <v>131</v>
      </c>
      <c r="C278" s="251"/>
      <c r="D278" s="252" t="s">
        <v>154</v>
      </c>
      <c r="E278" s="252"/>
      <c r="F278" s="252"/>
      <c r="G278" s="252"/>
      <c r="H278" s="252"/>
      <c r="I278" s="252"/>
    </row>
    <row r="280" spans="2:10" ht="47.25" customHeight="1">
      <c r="B280" s="39"/>
      <c r="C280" s="39"/>
      <c r="D280" s="301" t="s">
        <v>134</v>
      </c>
      <c r="E280" s="302"/>
      <c r="F280" s="301" t="s">
        <v>135</v>
      </c>
      <c r="G280" s="302"/>
      <c r="H280" s="303" t="s">
        <v>136</v>
      </c>
      <c r="I280" s="303" t="s">
        <v>137</v>
      </c>
      <c r="J280" s="303" t="s">
        <v>138</v>
      </c>
    </row>
    <row r="281" spans="2:10" ht="54" customHeight="1">
      <c r="B281" s="34" t="s">
        <v>139</v>
      </c>
      <c r="C281" s="42">
        <v>1031</v>
      </c>
      <c r="D281" s="3" t="s">
        <v>2</v>
      </c>
      <c r="E281" s="3" t="s">
        <v>140</v>
      </c>
      <c r="F281" s="3" t="s">
        <v>2</v>
      </c>
      <c r="G281" s="3" t="s">
        <v>140</v>
      </c>
      <c r="H281" s="304"/>
      <c r="I281" s="304"/>
      <c r="J281" s="304"/>
    </row>
    <row r="282" spans="2:10" ht="24" customHeight="1">
      <c r="B282" s="34" t="s">
        <v>141</v>
      </c>
      <c r="C282" s="42">
        <v>11001</v>
      </c>
      <c r="D282" s="3">
        <v>1</v>
      </c>
      <c r="E282" s="3">
        <v>2</v>
      </c>
      <c r="F282" s="3">
        <v>3</v>
      </c>
      <c r="G282" s="3">
        <v>4</v>
      </c>
      <c r="H282" s="3">
        <v>5</v>
      </c>
      <c r="I282" s="3">
        <v>6</v>
      </c>
      <c r="J282" s="3">
        <v>7</v>
      </c>
    </row>
    <row r="283" spans="2:10" ht="28.5" customHeight="1">
      <c r="B283" s="34" t="s">
        <v>142</v>
      </c>
      <c r="C283" s="264" t="s">
        <v>184</v>
      </c>
      <c r="D283" s="265"/>
      <c r="E283" s="265"/>
      <c r="F283" s="265"/>
      <c r="G283" s="265"/>
      <c r="H283" s="265"/>
      <c r="I283" s="265"/>
      <c r="J283" s="266"/>
    </row>
    <row r="284" spans="2:10" ht="196.5" customHeight="1">
      <c r="B284" s="34" t="s">
        <v>143</v>
      </c>
      <c r="C284" s="36" t="s">
        <v>255</v>
      </c>
      <c r="D284" s="40" t="s">
        <v>28</v>
      </c>
      <c r="E284" s="40" t="s">
        <v>28</v>
      </c>
      <c r="F284" s="40" t="s">
        <v>28</v>
      </c>
      <c r="G284" s="11"/>
      <c r="H284" s="40" t="s">
        <v>28</v>
      </c>
      <c r="I284" s="40" t="s">
        <v>28</v>
      </c>
      <c r="J284" s="40" t="s">
        <v>28</v>
      </c>
    </row>
    <row r="285" spans="2:10" ht="27">
      <c r="B285" s="34" t="s">
        <v>144</v>
      </c>
      <c r="C285" s="36" t="s">
        <v>169</v>
      </c>
      <c r="D285" s="40" t="s">
        <v>28</v>
      </c>
      <c r="E285" s="40" t="s">
        <v>28</v>
      </c>
      <c r="F285" s="40" t="s">
        <v>28</v>
      </c>
      <c r="G285" s="40" t="s">
        <v>27</v>
      </c>
      <c r="H285" s="40" t="s">
        <v>28</v>
      </c>
      <c r="I285" s="40" t="s">
        <v>28</v>
      </c>
      <c r="J285" s="40" t="s">
        <v>28</v>
      </c>
    </row>
    <row r="286" spans="2:10" ht="73.5" customHeight="1">
      <c r="B286" s="137" t="s">
        <v>254</v>
      </c>
      <c r="C286" s="190" t="s">
        <v>185</v>
      </c>
      <c r="D286" s="40" t="s">
        <v>28</v>
      </c>
      <c r="E286" s="40" t="s">
        <v>28</v>
      </c>
      <c r="F286" s="40" t="s">
        <v>28</v>
      </c>
      <c r="G286" s="11"/>
      <c r="H286" s="40" t="s">
        <v>28</v>
      </c>
      <c r="I286" s="40" t="s">
        <v>28</v>
      </c>
      <c r="J286" s="40" t="s">
        <v>28</v>
      </c>
    </row>
    <row r="287" spans="2:10">
      <c r="B287" s="305" t="s">
        <v>146</v>
      </c>
      <c r="C287" s="305"/>
      <c r="D287" s="39"/>
      <c r="E287" s="39"/>
      <c r="F287" s="39"/>
      <c r="G287" s="39"/>
      <c r="H287" s="39"/>
      <c r="I287" s="39"/>
      <c r="J287" s="39"/>
    </row>
    <row r="288" spans="2:10" s="141" customFormat="1" ht="166.5" customHeight="1">
      <c r="B288" s="319" t="s">
        <v>285</v>
      </c>
      <c r="C288" s="320"/>
      <c r="D288" s="37">
        <v>622</v>
      </c>
      <c r="E288" s="37">
        <f t="shared" ref="E288:E306" si="9">D288</f>
        <v>622</v>
      </c>
      <c r="F288" s="37">
        <v>411</v>
      </c>
      <c r="G288" s="168">
        <f>F288</f>
        <v>411</v>
      </c>
      <c r="H288" s="37">
        <v>226</v>
      </c>
      <c r="I288" s="120">
        <f>G288-H288</f>
        <v>185</v>
      </c>
      <c r="J288" s="11" t="s">
        <v>355</v>
      </c>
    </row>
    <row r="289" spans="2:35" s="141" customFormat="1" ht="96.75" customHeight="1" thickBot="1">
      <c r="B289" s="319" t="s">
        <v>286</v>
      </c>
      <c r="C289" s="320"/>
      <c r="D289" s="37" t="s">
        <v>301</v>
      </c>
      <c r="E289" s="37" t="str">
        <f t="shared" si="9"/>
        <v>70.1/29.9</v>
      </c>
      <c r="F289" s="37" t="s">
        <v>301</v>
      </c>
      <c r="G289" s="168" t="str">
        <f t="shared" ref="G289:H306" si="10">F289</f>
        <v>70.1/29.9</v>
      </c>
      <c r="H289" s="37" t="s">
        <v>344</v>
      </c>
      <c r="I289" s="245" t="s">
        <v>351</v>
      </c>
      <c r="J289" s="244" t="s">
        <v>354</v>
      </c>
    </row>
    <row r="290" spans="2:35" ht="146.25" customHeight="1" thickBot="1">
      <c r="B290" s="319" t="s">
        <v>287</v>
      </c>
      <c r="C290" s="320"/>
      <c r="D290" s="37">
        <v>28</v>
      </c>
      <c r="E290" s="37">
        <f t="shared" si="9"/>
        <v>28</v>
      </c>
      <c r="F290" s="37">
        <v>18</v>
      </c>
      <c r="G290" s="37">
        <f t="shared" si="10"/>
        <v>18</v>
      </c>
      <c r="H290" s="37">
        <v>8</v>
      </c>
      <c r="I290" s="120">
        <f t="shared" ref="I290:I307" si="11">G290-H290</f>
        <v>10</v>
      </c>
      <c r="J290" s="244" t="s">
        <v>356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</row>
    <row r="291" spans="2:35" ht="101.25" customHeight="1">
      <c r="B291" s="319" t="s">
        <v>304</v>
      </c>
      <c r="C291" s="320"/>
      <c r="D291" s="37">
        <v>5</v>
      </c>
      <c r="E291" s="37">
        <f t="shared" si="9"/>
        <v>5</v>
      </c>
      <c r="F291" s="37">
        <v>5</v>
      </c>
      <c r="G291" s="37">
        <f t="shared" si="10"/>
        <v>5</v>
      </c>
      <c r="H291" s="37">
        <v>5</v>
      </c>
      <c r="I291" s="120">
        <f t="shared" si="11"/>
        <v>0</v>
      </c>
      <c r="J291" s="185"/>
    </row>
    <row r="292" spans="2:35" ht="134.25" customHeight="1">
      <c r="B292" s="319" t="s">
        <v>288</v>
      </c>
      <c r="C292" s="320"/>
      <c r="D292" s="37">
        <v>12</v>
      </c>
      <c r="E292" s="37">
        <f t="shared" si="9"/>
        <v>12</v>
      </c>
      <c r="F292" s="37">
        <v>12</v>
      </c>
      <c r="G292" s="37">
        <f t="shared" si="10"/>
        <v>12</v>
      </c>
      <c r="H292" s="37">
        <v>12</v>
      </c>
      <c r="I292" s="120">
        <f t="shared" si="11"/>
        <v>0</v>
      </c>
      <c r="J292" s="185"/>
    </row>
    <row r="293" spans="2:35" ht="235.5" customHeight="1">
      <c r="B293" s="319" t="s">
        <v>187</v>
      </c>
      <c r="C293" s="320"/>
      <c r="D293" s="38">
        <v>14</v>
      </c>
      <c r="E293" s="37">
        <f t="shared" si="9"/>
        <v>14</v>
      </c>
      <c r="F293" s="38">
        <v>10</v>
      </c>
      <c r="G293" s="37">
        <f t="shared" si="10"/>
        <v>10</v>
      </c>
      <c r="H293" s="37">
        <v>14</v>
      </c>
      <c r="I293" s="120">
        <f t="shared" si="11"/>
        <v>-4</v>
      </c>
      <c r="J293" s="187" t="s">
        <v>357</v>
      </c>
    </row>
    <row r="294" spans="2:35" s="141" customFormat="1" ht="155.25" customHeight="1">
      <c r="B294" s="319" t="s">
        <v>289</v>
      </c>
      <c r="C294" s="320"/>
      <c r="D294" s="37">
        <v>350</v>
      </c>
      <c r="E294" s="37">
        <f t="shared" si="9"/>
        <v>350</v>
      </c>
      <c r="F294" s="37">
        <v>250</v>
      </c>
      <c r="G294" s="37">
        <f t="shared" si="10"/>
        <v>250</v>
      </c>
      <c r="H294" s="37">
        <v>350</v>
      </c>
      <c r="I294" s="120">
        <f t="shared" si="11"/>
        <v>-100</v>
      </c>
      <c r="J294" s="187" t="s">
        <v>352</v>
      </c>
    </row>
    <row r="295" spans="2:35" s="141" customFormat="1" ht="189" customHeight="1">
      <c r="B295" s="319" t="s">
        <v>290</v>
      </c>
      <c r="C295" s="320"/>
      <c r="D295" s="37">
        <v>15</v>
      </c>
      <c r="E295" s="37">
        <f t="shared" si="9"/>
        <v>15</v>
      </c>
      <c r="F295" s="37">
        <v>15</v>
      </c>
      <c r="G295" s="37">
        <f t="shared" si="10"/>
        <v>15</v>
      </c>
      <c r="H295" s="37">
        <v>25</v>
      </c>
      <c r="I295" s="37">
        <f t="shared" si="11"/>
        <v>-10</v>
      </c>
      <c r="J295" s="187" t="s">
        <v>358</v>
      </c>
    </row>
    <row r="296" spans="2:35" s="141" customFormat="1" ht="113.25" customHeight="1">
      <c r="B296" s="319" t="s">
        <v>291</v>
      </c>
      <c r="C296" s="320"/>
      <c r="D296" s="37">
        <v>5</v>
      </c>
      <c r="E296" s="37">
        <f t="shared" si="9"/>
        <v>5</v>
      </c>
      <c r="F296" s="37">
        <v>5</v>
      </c>
      <c r="G296" s="37">
        <f t="shared" si="10"/>
        <v>5</v>
      </c>
      <c r="H296" s="37">
        <v>5</v>
      </c>
      <c r="I296" s="120">
        <f t="shared" si="11"/>
        <v>0</v>
      </c>
      <c r="J296" s="185"/>
    </row>
    <row r="297" spans="2:35" s="141" customFormat="1" ht="66" customHeight="1">
      <c r="B297" s="319" t="s">
        <v>292</v>
      </c>
      <c r="C297" s="320"/>
      <c r="D297" s="37">
        <v>5</v>
      </c>
      <c r="E297" s="37">
        <f t="shared" si="9"/>
        <v>5</v>
      </c>
      <c r="F297" s="37">
        <v>5</v>
      </c>
      <c r="G297" s="37">
        <f t="shared" si="10"/>
        <v>5</v>
      </c>
      <c r="H297" s="37">
        <v>5</v>
      </c>
      <c r="I297" s="120">
        <f t="shared" si="11"/>
        <v>0</v>
      </c>
      <c r="J297" s="140"/>
    </row>
    <row r="298" spans="2:35" s="141" customFormat="1" ht="86.25" customHeight="1">
      <c r="B298" s="319" t="s">
        <v>293</v>
      </c>
      <c r="C298" s="320"/>
      <c r="D298" s="37">
        <v>30</v>
      </c>
      <c r="E298" s="37">
        <f t="shared" si="9"/>
        <v>30</v>
      </c>
      <c r="F298" s="37">
        <v>30</v>
      </c>
      <c r="G298" s="37">
        <f t="shared" si="10"/>
        <v>30</v>
      </c>
      <c r="H298" s="37">
        <v>30</v>
      </c>
      <c r="I298" s="120">
        <f t="shared" si="11"/>
        <v>0</v>
      </c>
      <c r="J298" s="11"/>
    </row>
    <row r="299" spans="2:35" s="141" customFormat="1" ht="57" customHeight="1">
      <c r="B299" s="319" t="s">
        <v>294</v>
      </c>
      <c r="C299" s="320"/>
      <c r="D299" s="37" t="s">
        <v>302</v>
      </c>
      <c r="E299" s="37" t="str">
        <f t="shared" si="9"/>
        <v>70/30</v>
      </c>
      <c r="F299" s="37" t="s">
        <v>302</v>
      </c>
      <c r="G299" s="37" t="str">
        <f t="shared" si="10"/>
        <v>70/30</v>
      </c>
      <c r="H299" s="37" t="str">
        <f t="shared" si="10"/>
        <v>70/30</v>
      </c>
      <c r="I299" s="120">
        <v>0</v>
      </c>
      <c r="J299" s="11"/>
    </row>
    <row r="300" spans="2:35" s="141" customFormat="1" ht="74.25" customHeight="1">
      <c r="B300" s="319" t="s">
        <v>186</v>
      </c>
      <c r="C300" s="320"/>
      <c r="D300" s="37">
        <v>22</v>
      </c>
      <c r="E300" s="37">
        <f t="shared" si="9"/>
        <v>22</v>
      </c>
      <c r="F300" s="37">
        <v>16</v>
      </c>
      <c r="G300" s="37">
        <f t="shared" si="10"/>
        <v>16</v>
      </c>
      <c r="H300" s="37">
        <v>9</v>
      </c>
      <c r="I300" s="120">
        <f t="shared" si="11"/>
        <v>7</v>
      </c>
      <c r="J300" s="11" t="s">
        <v>359</v>
      </c>
    </row>
    <row r="301" spans="2:35" s="171" customFormat="1" ht="75.75" customHeight="1">
      <c r="B301" s="319" t="s">
        <v>295</v>
      </c>
      <c r="C301" s="320"/>
      <c r="D301" s="169">
        <v>400</v>
      </c>
      <c r="E301" s="169">
        <f t="shared" si="9"/>
        <v>400</v>
      </c>
      <c r="F301" s="169">
        <v>290</v>
      </c>
      <c r="G301" s="169">
        <f t="shared" si="10"/>
        <v>290</v>
      </c>
      <c r="H301" s="169">
        <v>159</v>
      </c>
      <c r="I301" s="170">
        <f t="shared" si="11"/>
        <v>131</v>
      </c>
      <c r="J301" s="11" t="s">
        <v>348</v>
      </c>
    </row>
    <row r="302" spans="2:35" s="171" customFormat="1" ht="73.5" customHeight="1">
      <c r="B302" s="319" t="s">
        <v>296</v>
      </c>
      <c r="C302" s="320"/>
      <c r="D302" s="169">
        <v>18</v>
      </c>
      <c r="E302" s="169">
        <f t="shared" si="9"/>
        <v>18</v>
      </c>
      <c r="F302" s="169">
        <v>18</v>
      </c>
      <c r="G302" s="169">
        <f t="shared" si="10"/>
        <v>18</v>
      </c>
      <c r="H302" s="169">
        <v>22</v>
      </c>
      <c r="I302" s="170">
        <f t="shared" si="11"/>
        <v>-4</v>
      </c>
      <c r="J302" s="11" t="s">
        <v>349</v>
      </c>
    </row>
    <row r="303" spans="2:35" s="171" customFormat="1" ht="66" customHeight="1">
      <c r="B303" s="319" t="s">
        <v>297</v>
      </c>
      <c r="C303" s="320"/>
      <c r="D303" s="169">
        <v>5</v>
      </c>
      <c r="E303" s="169">
        <f t="shared" si="9"/>
        <v>5</v>
      </c>
      <c r="F303" s="169">
        <v>5</v>
      </c>
      <c r="G303" s="169">
        <f t="shared" si="10"/>
        <v>5</v>
      </c>
      <c r="H303" s="169">
        <v>5</v>
      </c>
      <c r="I303" s="170">
        <f t="shared" si="11"/>
        <v>0</v>
      </c>
      <c r="J303" s="11"/>
    </row>
    <row r="304" spans="2:35" s="171" customFormat="1" ht="78" customHeight="1">
      <c r="B304" s="319" t="s">
        <v>298</v>
      </c>
      <c r="C304" s="320"/>
      <c r="D304" s="169">
        <v>5</v>
      </c>
      <c r="E304" s="169">
        <f t="shared" si="9"/>
        <v>5</v>
      </c>
      <c r="F304" s="169">
        <v>5</v>
      </c>
      <c r="G304" s="169">
        <f t="shared" si="10"/>
        <v>5</v>
      </c>
      <c r="H304" s="169">
        <v>5</v>
      </c>
      <c r="I304" s="170">
        <f t="shared" si="11"/>
        <v>0</v>
      </c>
      <c r="J304" s="11"/>
    </row>
    <row r="305" spans="2:10" s="171" customFormat="1" ht="82.5" customHeight="1">
      <c r="B305" s="319" t="s">
        <v>299</v>
      </c>
      <c r="C305" s="320"/>
      <c r="D305" s="169">
        <v>30</v>
      </c>
      <c r="E305" s="169">
        <f t="shared" si="9"/>
        <v>30</v>
      </c>
      <c r="F305" s="169">
        <v>30</v>
      </c>
      <c r="G305" s="169">
        <f t="shared" si="10"/>
        <v>30</v>
      </c>
      <c r="H305" s="169">
        <v>30</v>
      </c>
      <c r="I305" s="170">
        <f t="shared" si="11"/>
        <v>0</v>
      </c>
      <c r="J305" s="11"/>
    </row>
    <row r="306" spans="2:10" s="171" customFormat="1" ht="75" customHeight="1">
      <c r="B306" s="319" t="s">
        <v>300</v>
      </c>
      <c r="C306" s="320"/>
      <c r="D306" s="169" t="s">
        <v>303</v>
      </c>
      <c r="E306" s="169" t="str">
        <f t="shared" si="9"/>
        <v>45/55</v>
      </c>
      <c r="F306" s="169" t="s">
        <v>303</v>
      </c>
      <c r="G306" s="169" t="str">
        <f t="shared" si="10"/>
        <v>45/55</v>
      </c>
      <c r="H306" s="169" t="s">
        <v>346</v>
      </c>
      <c r="I306" s="169" t="s">
        <v>347</v>
      </c>
      <c r="J306" s="11" t="s">
        <v>350</v>
      </c>
    </row>
    <row r="307" spans="2:10" s="66" customFormat="1" ht="96.75" customHeight="1">
      <c r="B307" s="306" t="s">
        <v>147</v>
      </c>
      <c r="C307" s="306"/>
      <c r="D307" s="204">
        <v>30412</v>
      </c>
      <c r="E307" s="205">
        <v>18924</v>
      </c>
      <c r="F307" s="205">
        <v>22809</v>
      </c>
      <c r="G307" s="205">
        <v>16308</v>
      </c>
      <c r="H307" s="206">
        <v>10974.6</v>
      </c>
      <c r="I307" s="206">
        <f t="shared" si="11"/>
        <v>5333.4</v>
      </c>
      <c r="J307" s="11" t="s">
        <v>353</v>
      </c>
    </row>
    <row r="308" spans="2:10" s="66" customFormat="1" ht="13.5"/>
    <row r="309" spans="2:10" s="66" customFormat="1" ht="13.5"/>
    <row r="310" spans="2:10" s="66" customFormat="1" ht="13.5"/>
    <row r="311" spans="2:10" s="66" customFormat="1">
      <c r="B311" s="161" t="s">
        <v>331</v>
      </c>
      <c r="C311" s="322" t="s">
        <v>70</v>
      </c>
      <c r="D311" s="322"/>
      <c r="E311" s="322"/>
      <c r="F311" s="321" t="s">
        <v>71</v>
      </c>
      <c r="G311" s="321"/>
      <c r="H311" s="322" t="s">
        <v>155</v>
      </c>
      <c r="I311" s="322"/>
      <c r="J311" s="322"/>
    </row>
    <row r="312" spans="2:10" s="66" customFormat="1" ht="13.5">
      <c r="C312" s="172"/>
      <c r="D312" s="172"/>
      <c r="E312" s="173"/>
      <c r="F312" s="321" t="s">
        <v>72</v>
      </c>
      <c r="G312" s="321"/>
      <c r="H312" s="321" t="s">
        <v>73</v>
      </c>
      <c r="I312" s="321"/>
      <c r="J312" s="321"/>
    </row>
    <row r="313" spans="2:10" s="66" customFormat="1" ht="13.5">
      <c r="B313" s="174" t="s">
        <v>74</v>
      </c>
      <c r="D313" s="172"/>
      <c r="E313" s="172"/>
      <c r="F313" s="172"/>
      <c r="G313" s="172"/>
    </row>
    <row r="314" spans="2:10" s="66" customFormat="1" ht="16.5" customHeight="1">
      <c r="C314" s="322" t="s">
        <v>75</v>
      </c>
      <c r="D314" s="322"/>
      <c r="E314" s="322"/>
      <c r="F314" s="321" t="s">
        <v>71</v>
      </c>
      <c r="G314" s="321"/>
      <c r="H314" s="322" t="s">
        <v>242</v>
      </c>
      <c r="I314" s="322"/>
      <c r="J314" s="322"/>
    </row>
    <row r="315" spans="2:10" s="66" customFormat="1" ht="13.5">
      <c r="C315" s="172"/>
      <c r="D315" s="172"/>
      <c r="E315" s="172"/>
      <c r="F315" s="321" t="s">
        <v>72</v>
      </c>
      <c r="G315" s="321"/>
      <c r="H315" s="321" t="s">
        <v>73</v>
      </c>
      <c r="I315" s="321"/>
      <c r="J315" s="321"/>
    </row>
    <row r="316" spans="2:10" s="66" customFormat="1" ht="13.5"/>
    <row r="318" spans="2:10">
      <c r="H318" s="13"/>
      <c r="I318" s="267" t="s">
        <v>132</v>
      </c>
      <c r="J318" s="267"/>
    </row>
    <row r="319" spans="2:10">
      <c r="F319" s="35"/>
      <c r="G319" s="35"/>
      <c r="H319" s="35"/>
    </row>
    <row r="320" spans="2:10">
      <c r="B320" s="268" t="s">
        <v>126</v>
      </c>
      <c r="C320" s="268"/>
      <c r="D320" s="268"/>
      <c r="E320" s="268"/>
      <c r="F320" s="268"/>
      <c r="G320" s="268"/>
      <c r="H320" s="268"/>
      <c r="I320" s="268"/>
    </row>
    <row r="321" spans="2:10">
      <c r="B321" s="268" t="s">
        <v>133</v>
      </c>
      <c r="C321" s="268"/>
      <c r="D321" s="268"/>
      <c r="E321" s="268"/>
      <c r="F321" s="268"/>
      <c r="G321" s="268"/>
      <c r="H321" s="268"/>
      <c r="I321" s="268"/>
    </row>
    <row r="322" spans="2:10">
      <c r="B322" s="268" t="s">
        <v>332</v>
      </c>
      <c r="C322" s="268"/>
      <c r="D322" s="268"/>
      <c r="E322" s="268"/>
      <c r="F322" s="268"/>
      <c r="G322" s="268"/>
      <c r="H322" s="268"/>
      <c r="I322" s="268"/>
    </row>
    <row r="323" spans="2:10">
      <c r="J323" s="12"/>
    </row>
    <row r="324" spans="2:10" ht="16.5" customHeight="1">
      <c r="B324" s="251" t="s">
        <v>29</v>
      </c>
      <c r="C324" s="34" t="s">
        <v>30</v>
      </c>
      <c r="D324" s="275" t="s">
        <v>150</v>
      </c>
      <c r="E324" s="255"/>
      <c r="F324" s="255"/>
      <c r="G324" s="255"/>
      <c r="H324" s="255"/>
      <c r="I324" s="276"/>
      <c r="J324" s="12"/>
    </row>
    <row r="325" spans="2:10">
      <c r="B325" s="251"/>
      <c r="C325" s="34" t="s">
        <v>31</v>
      </c>
      <c r="D325" s="252">
        <v>104021</v>
      </c>
      <c r="E325" s="252"/>
      <c r="F325" s="252"/>
      <c r="G325" s="252"/>
      <c r="H325" s="252"/>
      <c r="I325" s="252"/>
    </row>
    <row r="326" spans="2:10">
      <c r="B326" s="247"/>
      <c r="C326" s="247"/>
      <c r="D326" s="247"/>
      <c r="E326" s="247"/>
      <c r="F326" s="247"/>
      <c r="G326" s="247"/>
      <c r="H326" s="247"/>
      <c r="I326" s="247"/>
    </row>
    <row r="327" spans="2:10">
      <c r="B327" s="251" t="s">
        <v>32</v>
      </c>
      <c r="C327" s="34" t="s">
        <v>30</v>
      </c>
      <c r="D327" s="275" t="s">
        <v>150</v>
      </c>
      <c r="E327" s="255"/>
      <c r="F327" s="255"/>
      <c r="G327" s="255"/>
      <c r="H327" s="255"/>
      <c r="I327" s="276"/>
    </row>
    <row r="328" spans="2:10">
      <c r="B328" s="251"/>
      <c r="C328" s="34" t="s">
        <v>31</v>
      </c>
      <c r="D328" s="252">
        <v>104021</v>
      </c>
      <c r="E328" s="252"/>
      <c r="F328" s="252"/>
      <c r="G328" s="252"/>
      <c r="H328" s="252"/>
      <c r="I328" s="252"/>
    </row>
    <row r="329" spans="2:10">
      <c r="B329" s="255"/>
      <c r="C329" s="255"/>
      <c r="D329" s="255"/>
      <c r="E329" s="255"/>
      <c r="F329" s="255"/>
      <c r="G329" s="255"/>
      <c r="H329" s="255"/>
      <c r="I329" s="255"/>
    </row>
    <row r="330" spans="2:10">
      <c r="B330" s="251" t="s">
        <v>33</v>
      </c>
      <c r="C330" s="251"/>
      <c r="D330" s="252">
        <v>11006</v>
      </c>
      <c r="E330" s="252"/>
      <c r="F330" s="252"/>
      <c r="G330" s="252"/>
      <c r="H330" s="252"/>
      <c r="I330" s="252"/>
    </row>
    <row r="331" spans="2:10">
      <c r="B331" s="247"/>
      <c r="C331" s="247"/>
      <c r="D331" s="297"/>
      <c r="E331" s="297"/>
      <c r="F331" s="297"/>
      <c r="G331" s="297"/>
      <c r="H331" s="297"/>
    </row>
    <row r="332" spans="2:10">
      <c r="B332" s="251" t="s">
        <v>34</v>
      </c>
      <c r="C332" s="251"/>
      <c r="D332" s="252">
        <v>1</v>
      </c>
      <c r="E332" s="252"/>
      <c r="F332" s="252"/>
      <c r="G332" s="252"/>
      <c r="H332" s="252"/>
      <c r="I332" s="252"/>
    </row>
    <row r="333" spans="2:10">
      <c r="B333" s="255"/>
      <c r="C333" s="255"/>
      <c r="D333" s="255"/>
      <c r="E333" s="255"/>
      <c r="F333" s="255"/>
      <c r="G333" s="255"/>
      <c r="H333" s="255"/>
      <c r="I333" s="255"/>
    </row>
    <row r="334" spans="2:10">
      <c r="B334" s="256" t="s">
        <v>129</v>
      </c>
      <c r="C334" s="34" t="s">
        <v>37</v>
      </c>
      <c r="D334" s="307" t="s">
        <v>148</v>
      </c>
      <c r="E334" s="308"/>
      <c r="F334" s="308"/>
      <c r="G334" s="308"/>
      <c r="H334" s="308"/>
      <c r="I334" s="309"/>
    </row>
    <row r="335" spans="2:10">
      <c r="B335" s="256"/>
      <c r="C335" s="34" t="s">
        <v>38</v>
      </c>
      <c r="D335" s="307" t="s">
        <v>148</v>
      </c>
      <c r="E335" s="308"/>
      <c r="F335" s="308"/>
      <c r="G335" s="308"/>
      <c r="H335" s="308"/>
      <c r="I335" s="309"/>
    </row>
    <row r="336" spans="2:10">
      <c r="B336" s="256"/>
      <c r="C336" s="34" t="s">
        <v>39</v>
      </c>
      <c r="D336" s="252" t="s">
        <v>149</v>
      </c>
      <c r="E336" s="252"/>
      <c r="F336" s="252"/>
      <c r="G336" s="252"/>
      <c r="H336" s="252"/>
      <c r="I336" s="252"/>
    </row>
    <row r="337" spans="2:10">
      <c r="B337" s="247"/>
      <c r="C337" s="247"/>
      <c r="D337" s="297"/>
      <c r="E337" s="297"/>
      <c r="F337" s="297"/>
      <c r="G337" s="297"/>
      <c r="H337" s="297"/>
    </row>
    <row r="338" spans="2:10" ht="29.25" customHeight="1">
      <c r="B338" s="258" t="s">
        <v>130</v>
      </c>
      <c r="C338" s="34" t="s">
        <v>41</v>
      </c>
      <c r="D338" s="264" t="s">
        <v>151</v>
      </c>
      <c r="E338" s="265"/>
      <c r="F338" s="265"/>
      <c r="G338" s="265"/>
      <c r="H338" s="265"/>
      <c r="I338" s="266"/>
    </row>
    <row r="339" spans="2:10">
      <c r="B339" s="260"/>
      <c r="C339" s="34" t="s">
        <v>42</v>
      </c>
      <c r="D339" s="252">
        <v>1108</v>
      </c>
      <c r="E339" s="252"/>
      <c r="F339" s="252"/>
      <c r="G339" s="252"/>
      <c r="H339" s="252"/>
      <c r="I339" s="252"/>
    </row>
    <row r="340" spans="2:10" ht="30" customHeight="1">
      <c r="B340" s="260"/>
      <c r="C340" s="34" t="s">
        <v>43</v>
      </c>
      <c r="D340" s="264" t="s">
        <v>272</v>
      </c>
      <c r="E340" s="265"/>
      <c r="F340" s="265"/>
      <c r="G340" s="265"/>
      <c r="H340" s="265"/>
      <c r="I340" s="266"/>
    </row>
    <row r="341" spans="2:10">
      <c r="B341" s="262"/>
      <c r="C341" s="34" t="s">
        <v>44</v>
      </c>
      <c r="D341" s="252">
        <v>11001</v>
      </c>
      <c r="E341" s="252"/>
      <c r="F341" s="252"/>
      <c r="G341" s="252"/>
      <c r="H341" s="252"/>
      <c r="I341" s="252"/>
    </row>
    <row r="342" spans="2:10">
      <c r="B342" s="247"/>
      <c r="C342" s="247"/>
      <c r="D342" s="297"/>
      <c r="E342" s="297"/>
      <c r="F342" s="297"/>
      <c r="G342" s="297"/>
      <c r="H342" s="297"/>
    </row>
    <row r="343" spans="2:10">
      <c r="B343" s="251" t="s">
        <v>131</v>
      </c>
      <c r="C343" s="251"/>
      <c r="D343" s="252" t="s">
        <v>154</v>
      </c>
      <c r="E343" s="252"/>
      <c r="F343" s="252"/>
      <c r="G343" s="252"/>
      <c r="H343" s="252"/>
      <c r="I343" s="252"/>
    </row>
    <row r="345" spans="2:10" ht="33.75" customHeight="1">
      <c r="B345" s="39"/>
      <c r="C345" s="39"/>
      <c r="D345" s="301" t="s">
        <v>134</v>
      </c>
      <c r="E345" s="302"/>
      <c r="F345" s="301" t="s">
        <v>135</v>
      </c>
      <c r="G345" s="302"/>
      <c r="H345" s="303" t="s">
        <v>136</v>
      </c>
      <c r="I345" s="303" t="s">
        <v>137</v>
      </c>
      <c r="J345" s="303" t="s">
        <v>138</v>
      </c>
    </row>
    <row r="346" spans="2:10" ht="58.5" customHeight="1">
      <c r="B346" s="34" t="s">
        <v>139</v>
      </c>
      <c r="C346" s="42">
        <v>1108</v>
      </c>
      <c r="D346" s="3" t="s">
        <v>2</v>
      </c>
      <c r="E346" s="3" t="s">
        <v>140</v>
      </c>
      <c r="F346" s="3" t="s">
        <v>2</v>
      </c>
      <c r="G346" s="3" t="s">
        <v>140</v>
      </c>
      <c r="H346" s="304"/>
      <c r="I346" s="304"/>
      <c r="J346" s="304"/>
    </row>
    <row r="347" spans="2:10">
      <c r="B347" s="34" t="s">
        <v>141</v>
      </c>
      <c r="C347" s="42">
        <v>11001</v>
      </c>
      <c r="D347" s="3">
        <v>1</v>
      </c>
      <c r="E347" s="3">
        <v>2</v>
      </c>
      <c r="F347" s="3">
        <v>3</v>
      </c>
      <c r="G347" s="3">
        <v>4</v>
      </c>
      <c r="H347" s="3">
        <v>5</v>
      </c>
      <c r="I347" s="3">
        <v>6</v>
      </c>
      <c r="J347" s="3">
        <v>7</v>
      </c>
    </row>
    <row r="348" spans="2:10" ht="30.75" customHeight="1">
      <c r="B348" s="34" t="s">
        <v>142</v>
      </c>
      <c r="C348" s="264" t="s">
        <v>273</v>
      </c>
      <c r="D348" s="265"/>
      <c r="E348" s="265"/>
      <c r="F348" s="265"/>
      <c r="G348" s="265"/>
      <c r="H348" s="265"/>
      <c r="I348" s="265"/>
      <c r="J348" s="266"/>
    </row>
    <row r="349" spans="2:10" ht="94.5">
      <c r="B349" s="34" t="s">
        <v>143</v>
      </c>
      <c r="C349" s="36" t="s">
        <v>256</v>
      </c>
      <c r="D349" s="40" t="s">
        <v>28</v>
      </c>
      <c r="E349" s="40" t="s">
        <v>28</v>
      </c>
      <c r="F349" s="40" t="s">
        <v>28</v>
      </c>
      <c r="G349" s="11"/>
      <c r="H349" s="40" t="s">
        <v>28</v>
      </c>
      <c r="I349" s="40" t="s">
        <v>28</v>
      </c>
      <c r="J349" s="40" t="s">
        <v>28</v>
      </c>
    </row>
    <row r="350" spans="2:10" ht="27">
      <c r="B350" s="34" t="s">
        <v>144</v>
      </c>
      <c r="C350" s="36" t="s">
        <v>169</v>
      </c>
      <c r="D350" s="40" t="s">
        <v>28</v>
      </c>
      <c r="E350" s="40" t="s">
        <v>28</v>
      </c>
      <c r="F350" s="40" t="s">
        <v>28</v>
      </c>
      <c r="G350" s="40" t="s">
        <v>27</v>
      </c>
      <c r="H350" s="40" t="s">
        <v>28</v>
      </c>
      <c r="I350" s="40" t="s">
        <v>28</v>
      </c>
      <c r="J350" s="40" t="s">
        <v>28</v>
      </c>
    </row>
    <row r="351" spans="2:10" ht="40.5">
      <c r="B351" s="137" t="s">
        <v>254</v>
      </c>
      <c r="C351" s="143" t="s">
        <v>183</v>
      </c>
      <c r="D351" s="40" t="s">
        <v>28</v>
      </c>
      <c r="E351" s="40" t="s">
        <v>28</v>
      </c>
      <c r="F351" s="40" t="s">
        <v>28</v>
      </c>
      <c r="G351" s="11"/>
      <c r="H351" s="40" t="s">
        <v>28</v>
      </c>
      <c r="I351" s="40" t="s">
        <v>28</v>
      </c>
      <c r="J351" s="40" t="s">
        <v>28</v>
      </c>
    </row>
    <row r="352" spans="2:10">
      <c r="B352" s="305" t="s">
        <v>146</v>
      </c>
      <c r="C352" s="305"/>
      <c r="D352" s="39"/>
      <c r="E352" s="39"/>
      <c r="F352" s="39"/>
      <c r="G352" s="39"/>
      <c r="H352" s="39"/>
      <c r="I352" s="39"/>
      <c r="J352" s="39"/>
    </row>
    <row r="353" spans="2:10" ht="66" customHeight="1">
      <c r="B353" s="319" t="s">
        <v>188</v>
      </c>
      <c r="C353" s="320"/>
      <c r="D353" s="47">
        <v>10</v>
      </c>
      <c r="E353" s="47">
        <f t="shared" ref="E353:E356" si="12">D353</f>
        <v>10</v>
      </c>
      <c r="F353" s="47"/>
      <c r="G353" s="47">
        <f>F353</f>
        <v>0</v>
      </c>
      <c r="H353" s="47">
        <v>8</v>
      </c>
      <c r="I353" s="47">
        <f>G353-H353</f>
        <v>-8</v>
      </c>
      <c r="J353" s="75" t="s">
        <v>326</v>
      </c>
    </row>
    <row r="354" spans="2:10" ht="69" customHeight="1">
      <c r="B354" s="319" t="s">
        <v>189</v>
      </c>
      <c r="C354" s="320"/>
      <c r="D354" s="47">
        <v>45</v>
      </c>
      <c r="E354" s="47">
        <f t="shared" si="12"/>
        <v>45</v>
      </c>
      <c r="F354" s="47"/>
      <c r="G354" s="47">
        <f t="shared" ref="G354:G356" si="13">F354</f>
        <v>0</v>
      </c>
      <c r="H354" s="47">
        <v>40</v>
      </c>
      <c r="I354" s="47">
        <f t="shared" ref="I354:I356" si="14">G354-H354</f>
        <v>-40</v>
      </c>
      <c r="J354" s="75" t="s">
        <v>325</v>
      </c>
    </row>
    <row r="355" spans="2:10" ht="60" customHeight="1">
      <c r="B355" s="319" t="s">
        <v>190</v>
      </c>
      <c r="C355" s="320"/>
      <c r="D355" s="47">
        <v>4</v>
      </c>
      <c r="E355" s="47">
        <f t="shared" si="12"/>
        <v>4</v>
      </c>
      <c r="F355" s="47"/>
      <c r="G355" s="47">
        <f t="shared" si="13"/>
        <v>0</v>
      </c>
      <c r="H355" s="47">
        <v>4</v>
      </c>
      <c r="I355" s="47">
        <f t="shared" si="14"/>
        <v>-4</v>
      </c>
      <c r="J355" s="75" t="s">
        <v>325</v>
      </c>
    </row>
    <row r="356" spans="2:10" ht="114.75" customHeight="1">
      <c r="B356" s="319" t="s">
        <v>191</v>
      </c>
      <c r="C356" s="320"/>
      <c r="D356" s="47">
        <v>14</v>
      </c>
      <c r="E356" s="47">
        <f t="shared" si="12"/>
        <v>14</v>
      </c>
      <c r="F356" s="47"/>
      <c r="G356" s="47">
        <f t="shared" si="13"/>
        <v>0</v>
      </c>
      <c r="H356" s="47">
        <v>17</v>
      </c>
      <c r="I356" s="47">
        <f t="shared" si="14"/>
        <v>-17</v>
      </c>
      <c r="J356" s="75" t="s">
        <v>324</v>
      </c>
    </row>
    <row r="357" spans="2:10" ht="117" customHeight="1">
      <c r="B357" s="306" t="s">
        <v>147</v>
      </c>
      <c r="C357" s="306"/>
      <c r="D357" s="196">
        <v>2539297.6</v>
      </c>
      <c r="E357" s="196">
        <v>2501471.7999999998</v>
      </c>
      <c r="F357" s="196">
        <v>1748627</v>
      </c>
      <c r="G357" s="196">
        <v>1790170.1</v>
      </c>
      <c r="H357" s="138">
        <v>1763709.67</v>
      </c>
      <c r="I357" s="196">
        <f>G357-H357</f>
        <v>26460.430000000168</v>
      </c>
      <c r="J357" s="75" t="s">
        <v>335</v>
      </c>
    </row>
    <row r="359" spans="2:10" s="159" customFormat="1"/>
    <row r="361" spans="2:10">
      <c r="B361" s="161" t="s">
        <v>331</v>
      </c>
      <c r="C361" s="296" t="s">
        <v>70</v>
      </c>
      <c r="D361" s="296"/>
      <c r="E361" s="296"/>
      <c r="F361" s="249" t="s">
        <v>71</v>
      </c>
      <c r="G361" s="249"/>
      <c r="H361" s="250" t="s">
        <v>155</v>
      </c>
      <c r="I361" s="250"/>
      <c r="J361" s="250"/>
    </row>
    <row r="362" spans="2:10">
      <c r="C362" s="8"/>
      <c r="D362" s="8"/>
      <c r="E362" s="1"/>
      <c r="F362" s="249" t="s">
        <v>72</v>
      </c>
      <c r="G362" s="249"/>
      <c r="H362" s="249" t="s">
        <v>73</v>
      </c>
      <c r="I362" s="249"/>
      <c r="J362" s="249"/>
    </row>
    <row r="363" spans="2:10">
      <c r="B363" s="33" t="s">
        <v>74</v>
      </c>
      <c r="D363" s="8"/>
      <c r="E363" s="8"/>
      <c r="F363" s="8"/>
      <c r="G363" s="8"/>
    </row>
    <row r="364" spans="2:10" ht="16.5" customHeight="1">
      <c r="C364" s="296" t="s">
        <v>75</v>
      </c>
      <c r="D364" s="296"/>
      <c r="E364" s="296"/>
      <c r="F364" s="249" t="s">
        <v>71</v>
      </c>
      <c r="G364" s="249"/>
      <c r="H364" s="250" t="s">
        <v>242</v>
      </c>
      <c r="I364" s="250"/>
      <c r="J364" s="250"/>
    </row>
    <row r="365" spans="2:10">
      <c r="C365" s="8"/>
      <c r="D365" s="8"/>
      <c r="E365" s="8"/>
      <c r="F365" s="249" t="s">
        <v>72</v>
      </c>
      <c r="G365" s="249"/>
      <c r="H365" s="249" t="s">
        <v>73</v>
      </c>
      <c r="I365" s="249"/>
      <c r="J365" s="249"/>
    </row>
    <row r="370" spans="2:10">
      <c r="H370" s="13"/>
      <c r="I370" s="267" t="s">
        <v>132</v>
      </c>
      <c r="J370" s="267"/>
    </row>
    <row r="371" spans="2:10">
      <c r="F371" s="72"/>
      <c r="G371" s="72"/>
      <c r="H371" s="72"/>
    </row>
    <row r="372" spans="2:10">
      <c r="B372" s="268" t="s">
        <v>126</v>
      </c>
      <c r="C372" s="268"/>
      <c r="D372" s="268"/>
      <c r="E372" s="268"/>
      <c r="F372" s="268"/>
      <c r="G372" s="268"/>
      <c r="H372" s="268"/>
      <c r="I372" s="268"/>
    </row>
    <row r="373" spans="2:10">
      <c r="B373" s="268" t="s">
        <v>133</v>
      </c>
      <c r="C373" s="268"/>
      <c r="D373" s="268"/>
      <c r="E373" s="268"/>
      <c r="F373" s="268"/>
      <c r="G373" s="268"/>
      <c r="H373" s="268"/>
      <c r="I373" s="268"/>
    </row>
    <row r="374" spans="2:10">
      <c r="B374" s="268" t="s">
        <v>332</v>
      </c>
      <c r="C374" s="268"/>
      <c r="D374" s="268"/>
      <c r="E374" s="268"/>
      <c r="F374" s="268"/>
      <c r="G374" s="268"/>
      <c r="H374" s="268"/>
      <c r="I374" s="268"/>
    </row>
    <row r="375" spans="2:10">
      <c r="J375" s="12"/>
    </row>
    <row r="376" spans="2:10">
      <c r="B376" s="251" t="s">
        <v>29</v>
      </c>
      <c r="C376" s="71" t="s">
        <v>30</v>
      </c>
      <c r="D376" s="275" t="s">
        <v>150</v>
      </c>
      <c r="E376" s="255"/>
      <c r="F376" s="255"/>
      <c r="G376" s="255"/>
      <c r="H376" s="255"/>
      <c r="I376" s="276"/>
      <c r="J376" s="12"/>
    </row>
    <row r="377" spans="2:10">
      <c r="B377" s="251"/>
      <c r="C377" s="71" t="s">
        <v>31</v>
      </c>
      <c r="D377" s="252">
        <v>104021</v>
      </c>
      <c r="E377" s="252"/>
      <c r="F377" s="252"/>
      <c r="G377" s="252"/>
      <c r="H377" s="252"/>
      <c r="I377" s="252"/>
    </row>
    <row r="378" spans="2:10">
      <c r="B378" s="247"/>
      <c r="C378" s="247"/>
      <c r="D378" s="247"/>
      <c r="E378" s="247"/>
      <c r="F378" s="247"/>
      <c r="G378" s="247"/>
      <c r="H378" s="247"/>
      <c r="I378" s="247"/>
    </row>
    <row r="379" spans="2:10">
      <c r="B379" s="251" t="s">
        <v>32</v>
      </c>
      <c r="C379" s="71" t="s">
        <v>30</v>
      </c>
      <c r="D379" s="275" t="s">
        <v>150</v>
      </c>
      <c r="E379" s="255"/>
      <c r="F379" s="255"/>
      <c r="G379" s="255"/>
      <c r="H379" s="255"/>
      <c r="I379" s="276"/>
    </row>
    <row r="380" spans="2:10">
      <c r="B380" s="251"/>
      <c r="C380" s="71" t="s">
        <v>31</v>
      </c>
      <c r="D380" s="252">
        <v>104021</v>
      </c>
      <c r="E380" s="252"/>
      <c r="F380" s="252"/>
      <c r="G380" s="252"/>
      <c r="H380" s="252"/>
      <c r="I380" s="252"/>
    </row>
    <row r="381" spans="2:10">
      <c r="B381" s="255"/>
      <c r="C381" s="255"/>
      <c r="D381" s="255"/>
      <c r="E381" s="255"/>
      <c r="F381" s="255"/>
      <c r="G381" s="255"/>
      <c r="H381" s="255"/>
      <c r="I381" s="255"/>
    </row>
    <row r="382" spans="2:10">
      <c r="B382" s="251" t="s">
        <v>33</v>
      </c>
      <c r="C382" s="251"/>
      <c r="D382" s="252">
        <v>1006</v>
      </c>
      <c r="E382" s="252"/>
      <c r="F382" s="252"/>
      <c r="G382" s="252"/>
      <c r="H382" s="252"/>
      <c r="I382" s="252"/>
    </row>
    <row r="383" spans="2:10">
      <c r="B383" s="247"/>
      <c r="C383" s="247"/>
      <c r="D383" s="297"/>
      <c r="E383" s="297"/>
      <c r="F383" s="297"/>
      <c r="G383" s="297"/>
      <c r="H383" s="297"/>
    </row>
    <row r="384" spans="2:10">
      <c r="B384" s="251" t="s">
        <v>34</v>
      </c>
      <c r="C384" s="251"/>
      <c r="D384" s="252">
        <v>1</v>
      </c>
      <c r="E384" s="252"/>
      <c r="F384" s="252"/>
      <c r="G384" s="252"/>
      <c r="H384" s="252"/>
      <c r="I384" s="252"/>
    </row>
    <row r="385" spans="2:10">
      <c r="B385" s="255"/>
      <c r="C385" s="255"/>
      <c r="D385" s="255"/>
      <c r="E385" s="255"/>
      <c r="F385" s="255"/>
      <c r="G385" s="255"/>
      <c r="H385" s="255"/>
      <c r="I385" s="255"/>
    </row>
    <row r="386" spans="2:10">
      <c r="B386" s="256" t="s">
        <v>129</v>
      </c>
      <c r="C386" s="71" t="s">
        <v>37</v>
      </c>
      <c r="D386" s="307" t="s">
        <v>148</v>
      </c>
      <c r="E386" s="308"/>
      <c r="F386" s="308"/>
      <c r="G386" s="308"/>
      <c r="H386" s="308"/>
      <c r="I386" s="309"/>
    </row>
    <row r="387" spans="2:10">
      <c r="B387" s="256"/>
      <c r="C387" s="71" t="s">
        <v>38</v>
      </c>
      <c r="D387" s="307" t="s">
        <v>148</v>
      </c>
      <c r="E387" s="308"/>
      <c r="F387" s="308"/>
      <c r="G387" s="308"/>
      <c r="H387" s="308"/>
      <c r="I387" s="309"/>
    </row>
    <row r="388" spans="2:10">
      <c r="B388" s="256"/>
      <c r="C388" s="71" t="s">
        <v>39</v>
      </c>
      <c r="D388" s="252" t="s">
        <v>149</v>
      </c>
      <c r="E388" s="252"/>
      <c r="F388" s="252"/>
      <c r="G388" s="252"/>
      <c r="H388" s="252"/>
      <c r="I388" s="252"/>
    </row>
    <row r="389" spans="2:10">
      <c r="B389" s="247"/>
      <c r="C389" s="247"/>
      <c r="D389" s="297"/>
      <c r="E389" s="297"/>
      <c r="F389" s="297"/>
      <c r="G389" s="297"/>
      <c r="H389" s="297"/>
    </row>
    <row r="390" spans="2:10" ht="26.25" customHeight="1">
      <c r="B390" s="258" t="s">
        <v>130</v>
      </c>
      <c r="C390" s="71" t="s">
        <v>41</v>
      </c>
      <c r="D390" s="264" t="s">
        <v>151</v>
      </c>
      <c r="E390" s="265"/>
      <c r="F390" s="265"/>
      <c r="G390" s="265"/>
      <c r="H390" s="265"/>
      <c r="I390" s="266"/>
    </row>
    <row r="391" spans="2:10">
      <c r="B391" s="260"/>
      <c r="C391" s="71" t="s">
        <v>42</v>
      </c>
      <c r="D391" s="252">
        <v>1108</v>
      </c>
      <c r="E391" s="252"/>
      <c r="F391" s="252"/>
      <c r="G391" s="252"/>
      <c r="H391" s="252"/>
      <c r="I391" s="252"/>
    </row>
    <row r="392" spans="2:10" ht="27" customHeight="1">
      <c r="B392" s="260"/>
      <c r="C392" s="71" t="s">
        <v>43</v>
      </c>
      <c r="D392" s="264" t="s">
        <v>218</v>
      </c>
      <c r="E392" s="265"/>
      <c r="F392" s="265"/>
      <c r="G392" s="265"/>
      <c r="H392" s="265"/>
      <c r="I392" s="266"/>
    </row>
    <row r="393" spans="2:10">
      <c r="B393" s="262"/>
      <c r="C393" s="71" t="s">
        <v>44</v>
      </c>
      <c r="D393" s="252">
        <v>11002</v>
      </c>
      <c r="E393" s="252"/>
      <c r="F393" s="252"/>
      <c r="G393" s="252"/>
      <c r="H393" s="252"/>
      <c r="I393" s="252"/>
    </row>
    <row r="394" spans="2:10">
      <c r="B394" s="247"/>
      <c r="C394" s="247"/>
      <c r="D394" s="297"/>
      <c r="E394" s="297"/>
      <c r="F394" s="297"/>
      <c r="G394" s="297"/>
      <c r="H394" s="297"/>
    </row>
    <row r="395" spans="2:10">
      <c r="B395" s="251" t="s">
        <v>131</v>
      </c>
      <c r="C395" s="251"/>
      <c r="D395" s="252" t="s">
        <v>154</v>
      </c>
      <c r="E395" s="252"/>
      <c r="F395" s="252"/>
      <c r="G395" s="252"/>
      <c r="H395" s="252"/>
      <c r="I395" s="252"/>
    </row>
    <row r="397" spans="2:10" ht="67.5" customHeight="1">
      <c r="B397" s="39"/>
      <c r="C397" s="39"/>
      <c r="D397" s="301" t="s">
        <v>134</v>
      </c>
      <c r="E397" s="302"/>
      <c r="F397" s="301" t="s">
        <v>135</v>
      </c>
      <c r="G397" s="302"/>
      <c r="H397" s="303" t="s">
        <v>136</v>
      </c>
      <c r="I397" s="303" t="s">
        <v>137</v>
      </c>
      <c r="J397" s="303" t="s">
        <v>138</v>
      </c>
    </row>
    <row r="398" spans="2:10" ht="27">
      <c r="B398" s="71" t="s">
        <v>139</v>
      </c>
      <c r="C398" s="74">
        <v>1108</v>
      </c>
      <c r="D398" s="3" t="s">
        <v>2</v>
      </c>
      <c r="E398" s="3" t="s">
        <v>140</v>
      </c>
      <c r="F398" s="3" t="s">
        <v>2</v>
      </c>
      <c r="G398" s="3" t="s">
        <v>140</v>
      </c>
      <c r="H398" s="304"/>
      <c r="I398" s="304"/>
      <c r="J398" s="304"/>
    </row>
    <row r="399" spans="2:10">
      <c r="B399" s="71" t="s">
        <v>141</v>
      </c>
      <c r="C399" s="74">
        <v>11002</v>
      </c>
      <c r="D399" s="3">
        <v>1</v>
      </c>
      <c r="E399" s="3">
        <v>2</v>
      </c>
      <c r="F399" s="3">
        <v>3</v>
      </c>
      <c r="G399" s="3">
        <v>4</v>
      </c>
      <c r="H399" s="3">
        <v>5</v>
      </c>
      <c r="I399" s="3">
        <v>6</v>
      </c>
      <c r="J399" s="3">
        <v>7</v>
      </c>
    </row>
    <row r="400" spans="2:10" ht="33.75" customHeight="1">
      <c r="B400" s="71" t="s">
        <v>142</v>
      </c>
      <c r="C400" s="264" t="s">
        <v>218</v>
      </c>
      <c r="D400" s="265"/>
      <c r="E400" s="265"/>
      <c r="F400" s="265"/>
      <c r="G400" s="265"/>
      <c r="H400" s="265"/>
      <c r="I400" s="265"/>
      <c r="J400" s="266"/>
    </row>
    <row r="401" spans="2:10" ht="166.5" customHeight="1">
      <c r="B401" s="71" t="s">
        <v>143</v>
      </c>
      <c r="C401" s="73" t="s">
        <v>305</v>
      </c>
      <c r="D401" s="40" t="s">
        <v>28</v>
      </c>
      <c r="E401" s="40" t="s">
        <v>28</v>
      </c>
      <c r="F401" s="40" t="s">
        <v>28</v>
      </c>
      <c r="G401" s="11"/>
      <c r="H401" s="40" t="s">
        <v>28</v>
      </c>
      <c r="I401" s="40" t="s">
        <v>28</v>
      </c>
      <c r="J401" s="40" t="s">
        <v>28</v>
      </c>
    </row>
    <row r="402" spans="2:10" ht="27">
      <c r="B402" s="71" t="s">
        <v>144</v>
      </c>
      <c r="C402" s="73" t="s">
        <v>169</v>
      </c>
      <c r="D402" s="40" t="s">
        <v>28</v>
      </c>
      <c r="E402" s="40" t="s">
        <v>28</v>
      </c>
      <c r="F402" s="40" t="s">
        <v>28</v>
      </c>
      <c r="G402" s="40" t="s">
        <v>27</v>
      </c>
      <c r="H402" s="40" t="s">
        <v>28</v>
      </c>
      <c r="I402" s="40" t="s">
        <v>28</v>
      </c>
      <c r="J402" s="40" t="s">
        <v>28</v>
      </c>
    </row>
    <row r="403" spans="2:10" ht="74.25" customHeight="1">
      <c r="B403" s="137" t="s">
        <v>254</v>
      </c>
      <c r="C403" s="73" t="s">
        <v>171</v>
      </c>
      <c r="D403" s="40" t="s">
        <v>28</v>
      </c>
      <c r="E403" s="40" t="s">
        <v>28</v>
      </c>
      <c r="F403" s="40" t="s">
        <v>28</v>
      </c>
      <c r="G403" s="11"/>
      <c r="H403" s="40" t="s">
        <v>28</v>
      </c>
      <c r="I403" s="40" t="s">
        <v>28</v>
      </c>
      <c r="J403" s="40" t="s">
        <v>28</v>
      </c>
    </row>
    <row r="404" spans="2:10">
      <c r="B404" s="305" t="s">
        <v>146</v>
      </c>
      <c r="C404" s="305"/>
      <c r="D404" s="39"/>
      <c r="E404" s="39"/>
      <c r="F404" s="39"/>
      <c r="G404" s="39"/>
      <c r="H404" s="39"/>
      <c r="I404" s="39"/>
      <c r="J404" s="39"/>
    </row>
    <row r="405" spans="2:10" ht="32.25" customHeight="1">
      <c r="B405" s="316" t="s">
        <v>219</v>
      </c>
      <c r="C405" s="316"/>
      <c r="D405" s="47">
        <v>2930</v>
      </c>
      <c r="E405" s="47">
        <f t="shared" ref="E405:E406" si="15">D405</f>
        <v>2930</v>
      </c>
      <c r="F405" s="47">
        <v>2930</v>
      </c>
      <c r="G405" s="47">
        <f>F405</f>
        <v>2930</v>
      </c>
      <c r="H405" s="47">
        <v>2930</v>
      </c>
      <c r="I405" s="47">
        <f>G405-H405</f>
        <v>0</v>
      </c>
      <c r="J405" s="11"/>
    </row>
    <row r="406" spans="2:10" ht="44.25" customHeight="1">
      <c r="B406" s="316" t="s">
        <v>220</v>
      </c>
      <c r="C406" s="316"/>
      <c r="D406" s="47">
        <v>100</v>
      </c>
      <c r="E406" s="47">
        <f t="shared" si="15"/>
        <v>100</v>
      </c>
      <c r="F406" s="47">
        <v>100</v>
      </c>
      <c r="G406" s="47">
        <f t="shared" ref="G406" si="16">F406</f>
        <v>100</v>
      </c>
      <c r="H406" s="47">
        <v>100</v>
      </c>
      <c r="I406" s="47">
        <f t="shared" ref="I406" si="17">G406-H406</f>
        <v>0</v>
      </c>
      <c r="J406" s="11"/>
    </row>
    <row r="407" spans="2:10" ht="126.75" customHeight="1">
      <c r="B407" s="317" t="s">
        <v>147</v>
      </c>
      <c r="C407" s="318"/>
      <c r="D407" s="195">
        <v>268512.5</v>
      </c>
      <c r="E407" s="138">
        <v>266613.59999999998</v>
      </c>
      <c r="F407" s="195">
        <v>201384.38</v>
      </c>
      <c r="G407" s="195">
        <v>202984.38</v>
      </c>
      <c r="H407" s="138">
        <v>167138.07999999999</v>
      </c>
      <c r="I407" s="195">
        <f>G407-H407</f>
        <v>35846.300000000017</v>
      </c>
      <c r="J407" s="75" t="s">
        <v>336</v>
      </c>
    </row>
    <row r="409" spans="2:10" s="159" customFormat="1"/>
    <row r="410" spans="2:10" s="159" customFormat="1"/>
    <row r="411" spans="2:10">
      <c r="B411" s="161" t="s">
        <v>331</v>
      </c>
      <c r="C411" s="296" t="s">
        <v>70</v>
      </c>
      <c r="D411" s="296"/>
      <c r="E411" s="296"/>
      <c r="F411" s="249" t="s">
        <v>71</v>
      </c>
      <c r="G411" s="249"/>
      <c r="H411" s="250" t="s">
        <v>155</v>
      </c>
      <c r="I411" s="250"/>
      <c r="J411" s="250"/>
    </row>
    <row r="412" spans="2:10">
      <c r="C412" s="8"/>
      <c r="D412" s="8"/>
      <c r="E412" s="1"/>
      <c r="F412" s="249" t="s">
        <v>72</v>
      </c>
      <c r="G412" s="249"/>
      <c r="H412" s="249" t="s">
        <v>73</v>
      </c>
      <c r="I412" s="249"/>
      <c r="J412" s="249"/>
    </row>
    <row r="413" spans="2:10">
      <c r="B413" s="70" t="s">
        <v>74</v>
      </c>
      <c r="D413" s="8"/>
      <c r="E413" s="8"/>
      <c r="F413" s="8"/>
      <c r="G413" s="8"/>
    </row>
    <row r="414" spans="2:10" ht="16.5" customHeight="1">
      <c r="C414" s="296" t="s">
        <v>75</v>
      </c>
      <c r="D414" s="296"/>
      <c r="E414" s="296"/>
      <c r="F414" s="249" t="s">
        <v>71</v>
      </c>
      <c r="G414" s="249"/>
      <c r="H414" s="250" t="s">
        <v>242</v>
      </c>
      <c r="I414" s="250"/>
      <c r="J414" s="250"/>
    </row>
    <row r="415" spans="2:10">
      <c r="C415" s="8"/>
      <c r="D415" s="8"/>
      <c r="E415" s="8"/>
      <c r="F415" s="249" t="s">
        <v>72</v>
      </c>
      <c r="G415" s="249"/>
      <c r="H415" s="249" t="s">
        <v>73</v>
      </c>
      <c r="I415" s="249"/>
      <c r="J415" s="249"/>
    </row>
    <row r="417" spans="2:10" s="159" customFormat="1"/>
    <row r="418" spans="2:10">
      <c r="H418" s="13"/>
      <c r="I418" s="267" t="s">
        <v>132</v>
      </c>
      <c r="J418" s="267"/>
    </row>
    <row r="419" spans="2:10">
      <c r="F419" s="35"/>
      <c r="G419" s="35"/>
      <c r="H419" s="35"/>
    </row>
    <row r="420" spans="2:10">
      <c r="B420" s="268" t="s">
        <v>126</v>
      </c>
      <c r="C420" s="268"/>
      <c r="D420" s="268"/>
      <c r="E420" s="268"/>
      <c r="F420" s="268"/>
      <c r="G420" s="268"/>
      <c r="H420" s="268"/>
      <c r="I420" s="268"/>
    </row>
    <row r="421" spans="2:10">
      <c r="B421" s="268" t="s">
        <v>133</v>
      </c>
      <c r="C421" s="268"/>
      <c r="D421" s="268"/>
      <c r="E421" s="268"/>
      <c r="F421" s="268"/>
      <c r="G421" s="268"/>
      <c r="H421" s="268"/>
      <c r="I421" s="268"/>
    </row>
    <row r="422" spans="2:10">
      <c r="B422" s="268" t="s">
        <v>332</v>
      </c>
      <c r="C422" s="268"/>
      <c r="D422" s="268"/>
      <c r="E422" s="268"/>
      <c r="F422" s="268"/>
      <c r="G422" s="268"/>
      <c r="H422" s="268"/>
      <c r="I422" s="268"/>
    </row>
    <row r="423" spans="2:10">
      <c r="J423" s="12"/>
    </row>
    <row r="424" spans="2:10">
      <c r="B424" s="251" t="s">
        <v>29</v>
      </c>
      <c r="C424" s="34" t="s">
        <v>30</v>
      </c>
      <c r="D424" s="275" t="s">
        <v>150</v>
      </c>
      <c r="E424" s="255"/>
      <c r="F424" s="255"/>
      <c r="G424" s="255"/>
      <c r="H424" s="255"/>
      <c r="I424" s="276"/>
      <c r="J424" s="12"/>
    </row>
    <row r="425" spans="2:10">
      <c r="B425" s="251"/>
      <c r="C425" s="34" t="s">
        <v>31</v>
      </c>
      <c r="D425" s="252">
        <v>104021</v>
      </c>
      <c r="E425" s="252"/>
      <c r="F425" s="252"/>
      <c r="G425" s="252"/>
      <c r="H425" s="252"/>
      <c r="I425" s="252"/>
    </row>
    <row r="426" spans="2:10">
      <c r="B426" s="247"/>
      <c r="C426" s="247"/>
      <c r="D426" s="247"/>
      <c r="E426" s="247"/>
      <c r="F426" s="247"/>
      <c r="G426" s="247"/>
      <c r="H426" s="247"/>
      <c r="I426" s="247"/>
    </row>
    <row r="427" spans="2:10">
      <c r="B427" s="251" t="s">
        <v>32</v>
      </c>
      <c r="C427" s="34" t="s">
        <v>30</v>
      </c>
      <c r="D427" s="275" t="s">
        <v>150</v>
      </c>
      <c r="E427" s="255"/>
      <c r="F427" s="255"/>
      <c r="G427" s="255"/>
      <c r="H427" s="255"/>
      <c r="I427" s="276"/>
    </row>
    <row r="428" spans="2:10">
      <c r="B428" s="251"/>
      <c r="C428" s="34" t="s">
        <v>31</v>
      </c>
      <c r="D428" s="252">
        <v>104021</v>
      </c>
      <c r="E428" s="252"/>
      <c r="F428" s="252"/>
      <c r="G428" s="252"/>
      <c r="H428" s="252"/>
      <c r="I428" s="252"/>
    </row>
    <row r="429" spans="2:10">
      <c r="B429" s="255"/>
      <c r="C429" s="255"/>
      <c r="D429" s="255"/>
      <c r="E429" s="255"/>
      <c r="F429" s="255"/>
      <c r="G429" s="255"/>
      <c r="H429" s="255"/>
      <c r="I429" s="255"/>
    </row>
    <row r="430" spans="2:10">
      <c r="B430" s="251" t="s">
        <v>33</v>
      </c>
      <c r="C430" s="251"/>
      <c r="D430" s="252">
        <v>1006</v>
      </c>
      <c r="E430" s="252"/>
      <c r="F430" s="252"/>
      <c r="G430" s="252"/>
      <c r="H430" s="252"/>
      <c r="I430" s="252"/>
    </row>
    <row r="431" spans="2:10">
      <c r="B431" s="247"/>
      <c r="C431" s="247"/>
      <c r="D431" s="297"/>
      <c r="E431" s="297"/>
      <c r="F431" s="297"/>
      <c r="G431" s="297"/>
      <c r="H431" s="297"/>
    </row>
    <row r="432" spans="2:10">
      <c r="B432" s="251" t="s">
        <v>34</v>
      </c>
      <c r="C432" s="251"/>
      <c r="D432" s="252">
        <v>1</v>
      </c>
      <c r="E432" s="252"/>
      <c r="F432" s="252"/>
      <c r="G432" s="252"/>
      <c r="H432" s="252"/>
      <c r="I432" s="252"/>
    </row>
    <row r="433" spans="2:10">
      <c r="B433" s="255"/>
      <c r="C433" s="255"/>
      <c r="D433" s="255"/>
      <c r="E433" s="255"/>
      <c r="F433" s="255"/>
      <c r="G433" s="255"/>
      <c r="H433" s="255"/>
      <c r="I433" s="255"/>
    </row>
    <row r="434" spans="2:10">
      <c r="B434" s="256" t="s">
        <v>129</v>
      </c>
      <c r="C434" s="34" t="s">
        <v>37</v>
      </c>
      <c r="D434" s="307" t="s">
        <v>148</v>
      </c>
      <c r="E434" s="308"/>
      <c r="F434" s="308"/>
      <c r="G434" s="308"/>
      <c r="H434" s="308"/>
      <c r="I434" s="309"/>
    </row>
    <row r="435" spans="2:10">
      <c r="B435" s="256"/>
      <c r="C435" s="34" t="s">
        <v>38</v>
      </c>
      <c r="D435" s="307" t="s">
        <v>148</v>
      </c>
      <c r="E435" s="308"/>
      <c r="F435" s="308"/>
      <c r="G435" s="308"/>
      <c r="H435" s="308"/>
      <c r="I435" s="309"/>
    </row>
    <row r="436" spans="2:10">
      <c r="B436" s="256"/>
      <c r="C436" s="34" t="s">
        <v>39</v>
      </c>
      <c r="D436" s="307" t="s">
        <v>159</v>
      </c>
      <c r="E436" s="308"/>
      <c r="F436" s="308"/>
      <c r="G436" s="308"/>
      <c r="H436" s="308"/>
      <c r="I436" s="309"/>
    </row>
    <row r="437" spans="2:10">
      <c r="B437" s="247"/>
      <c r="C437" s="247"/>
      <c r="D437" s="297"/>
      <c r="E437" s="297"/>
      <c r="F437" s="297"/>
      <c r="G437" s="297"/>
      <c r="H437" s="297"/>
    </row>
    <row r="438" spans="2:10" ht="29.25" customHeight="1">
      <c r="B438" s="258" t="s">
        <v>130</v>
      </c>
      <c r="C438" s="34" t="s">
        <v>41</v>
      </c>
      <c r="D438" s="264" t="s">
        <v>151</v>
      </c>
      <c r="E438" s="265"/>
      <c r="F438" s="265"/>
      <c r="G438" s="265"/>
      <c r="H438" s="265"/>
      <c r="I438" s="266"/>
    </row>
    <row r="439" spans="2:10">
      <c r="B439" s="260"/>
      <c r="C439" s="34" t="s">
        <v>42</v>
      </c>
      <c r="D439" s="252">
        <v>1108</v>
      </c>
      <c r="E439" s="252"/>
      <c r="F439" s="252"/>
      <c r="G439" s="252"/>
      <c r="H439" s="252"/>
      <c r="I439" s="252"/>
    </row>
    <row r="440" spans="2:10">
      <c r="B440" s="260"/>
      <c r="C440" s="34" t="s">
        <v>43</v>
      </c>
      <c r="D440" s="264" t="s">
        <v>192</v>
      </c>
      <c r="E440" s="265"/>
      <c r="F440" s="265"/>
      <c r="G440" s="265"/>
      <c r="H440" s="265"/>
      <c r="I440" s="266"/>
    </row>
    <row r="441" spans="2:10">
      <c r="B441" s="262"/>
      <c r="C441" s="34" t="s">
        <v>44</v>
      </c>
      <c r="D441" s="252">
        <v>11003</v>
      </c>
      <c r="E441" s="252"/>
      <c r="F441" s="252"/>
      <c r="G441" s="252"/>
      <c r="H441" s="252"/>
      <c r="I441" s="252"/>
    </row>
    <row r="442" spans="2:10">
      <c r="B442" s="247"/>
      <c r="C442" s="247"/>
      <c r="D442" s="297"/>
      <c r="E442" s="297"/>
      <c r="F442" s="297"/>
      <c r="G442" s="297"/>
      <c r="H442" s="297"/>
    </row>
    <row r="443" spans="2:10">
      <c r="B443" s="251" t="s">
        <v>131</v>
      </c>
      <c r="C443" s="251"/>
      <c r="D443" s="252" t="s">
        <v>154</v>
      </c>
      <c r="E443" s="252"/>
      <c r="F443" s="252"/>
      <c r="G443" s="252"/>
      <c r="H443" s="252"/>
      <c r="I443" s="252"/>
    </row>
    <row r="445" spans="2:10" ht="71.25" customHeight="1">
      <c r="B445" s="39"/>
      <c r="C445" s="39"/>
      <c r="D445" s="301" t="s">
        <v>134</v>
      </c>
      <c r="E445" s="302"/>
      <c r="F445" s="301" t="s">
        <v>135</v>
      </c>
      <c r="G445" s="302"/>
      <c r="H445" s="303" t="s">
        <v>136</v>
      </c>
      <c r="I445" s="303" t="s">
        <v>137</v>
      </c>
      <c r="J445" s="303" t="s">
        <v>138</v>
      </c>
    </row>
    <row r="446" spans="2:10" ht="27">
      <c r="B446" s="34" t="s">
        <v>139</v>
      </c>
      <c r="C446" s="42">
        <v>1108</v>
      </c>
      <c r="D446" s="3" t="s">
        <v>2</v>
      </c>
      <c r="E446" s="3" t="s">
        <v>140</v>
      </c>
      <c r="F446" s="3" t="s">
        <v>2</v>
      </c>
      <c r="G446" s="3" t="s">
        <v>140</v>
      </c>
      <c r="H446" s="304"/>
      <c r="I446" s="304"/>
      <c r="J446" s="304"/>
    </row>
    <row r="447" spans="2:10" ht="29.25" customHeight="1">
      <c r="B447" s="34" t="s">
        <v>141</v>
      </c>
      <c r="C447" s="42">
        <v>11003</v>
      </c>
      <c r="D447" s="3">
        <v>1</v>
      </c>
      <c r="E447" s="3">
        <v>2</v>
      </c>
      <c r="F447" s="3">
        <v>3</v>
      </c>
      <c r="G447" s="3">
        <v>4</v>
      </c>
      <c r="H447" s="3">
        <v>5</v>
      </c>
      <c r="I447" s="3">
        <v>6</v>
      </c>
      <c r="J447" s="3">
        <v>7</v>
      </c>
    </row>
    <row r="448" spans="2:10" ht="32.25" customHeight="1">
      <c r="B448" s="34" t="s">
        <v>142</v>
      </c>
      <c r="C448" s="264" t="s">
        <v>192</v>
      </c>
      <c r="D448" s="265"/>
      <c r="E448" s="265"/>
      <c r="F448" s="265"/>
      <c r="G448" s="265"/>
      <c r="H448" s="265"/>
      <c r="I448" s="265"/>
      <c r="J448" s="266"/>
    </row>
    <row r="449" spans="2:10" ht="156.75" customHeight="1">
      <c r="B449" s="34" t="s">
        <v>143</v>
      </c>
      <c r="C449" s="36" t="s">
        <v>257</v>
      </c>
      <c r="D449" s="40" t="s">
        <v>28</v>
      </c>
      <c r="E449" s="40" t="s">
        <v>28</v>
      </c>
      <c r="F449" s="40" t="s">
        <v>28</v>
      </c>
      <c r="G449" s="11"/>
      <c r="H449" s="40" t="s">
        <v>28</v>
      </c>
      <c r="I449" s="40" t="s">
        <v>28</v>
      </c>
      <c r="J449" s="40" t="s">
        <v>28</v>
      </c>
    </row>
    <row r="450" spans="2:10" ht="27">
      <c r="B450" s="34" t="s">
        <v>144</v>
      </c>
      <c r="C450" s="36" t="s">
        <v>169</v>
      </c>
      <c r="D450" s="40" t="s">
        <v>28</v>
      </c>
      <c r="E450" s="40" t="s">
        <v>28</v>
      </c>
      <c r="F450" s="40" t="s">
        <v>28</v>
      </c>
      <c r="G450" s="40" t="s">
        <v>27</v>
      </c>
      <c r="H450" s="40" t="s">
        <v>28</v>
      </c>
      <c r="I450" s="40" t="s">
        <v>28</v>
      </c>
      <c r="J450" s="40" t="s">
        <v>28</v>
      </c>
    </row>
    <row r="451" spans="2:10" ht="47.25" customHeight="1">
      <c r="B451" s="137" t="s">
        <v>254</v>
      </c>
      <c r="C451" s="36" t="s">
        <v>193</v>
      </c>
      <c r="D451" s="40" t="s">
        <v>28</v>
      </c>
      <c r="E451" s="40" t="s">
        <v>28</v>
      </c>
      <c r="F451" s="40" t="s">
        <v>28</v>
      </c>
      <c r="G451" s="11"/>
      <c r="H451" s="40" t="s">
        <v>28</v>
      </c>
      <c r="I451" s="40" t="s">
        <v>28</v>
      </c>
      <c r="J451" s="40" t="s">
        <v>28</v>
      </c>
    </row>
    <row r="452" spans="2:10">
      <c r="B452" s="305" t="s">
        <v>146</v>
      </c>
      <c r="C452" s="305"/>
      <c r="D452" s="39"/>
      <c r="E452" s="39"/>
      <c r="F452" s="39"/>
      <c r="G452" s="39"/>
      <c r="H452" s="39"/>
      <c r="I452" s="39"/>
      <c r="J452" s="39"/>
    </row>
    <row r="453" spans="2:10" ht="68.25" customHeight="1">
      <c r="B453" s="319" t="s">
        <v>194</v>
      </c>
      <c r="C453" s="320"/>
      <c r="D453" s="47">
        <v>2</v>
      </c>
      <c r="E453" s="47">
        <f t="shared" ref="E453:E454" si="18">D453</f>
        <v>2</v>
      </c>
      <c r="F453" s="47"/>
      <c r="G453" s="47">
        <f>F453</f>
        <v>0</v>
      </c>
      <c r="H453" s="47">
        <v>2</v>
      </c>
      <c r="I453" s="47">
        <f>G453-H453</f>
        <v>-2</v>
      </c>
      <c r="J453" s="75" t="s">
        <v>325</v>
      </c>
    </row>
    <row r="454" spans="2:10" ht="69" customHeight="1">
      <c r="B454" s="319" t="s">
        <v>195</v>
      </c>
      <c r="C454" s="320"/>
      <c r="D454" s="47">
        <v>2</v>
      </c>
      <c r="E454" s="47">
        <f t="shared" si="18"/>
        <v>2</v>
      </c>
      <c r="F454" s="47"/>
      <c r="G454" s="47">
        <f>F454</f>
        <v>0</v>
      </c>
      <c r="H454" s="47">
        <v>2</v>
      </c>
      <c r="I454" s="47">
        <f>G454-H454</f>
        <v>-2</v>
      </c>
      <c r="J454" s="75" t="s">
        <v>325</v>
      </c>
    </row>
    <row r="455" spans="2:10" s="159" customFormat="1" ht="133.5" customHeight="1">
      <c r="B455" s="319" t="s">
        <v>319</v>
      </c>
      <c r="C455" s="320"/>
      <c r="D455" s="47"/>
      <c r="E455" s="47">
        <v>1</v>
      </c>
      <c r="F455" s="47"/>
      <c r="G455" s="47">
        <v>1</v>
      </c>
      <c r="H455" s="47"/>
      <c r="I455" s="47">
        <f>G455-H455</f>
        <v>1</v>
      </c>
      <c r="J455" s="75" t="s">
        <v>320</v>
      </c>
    </row>
    <row r="456" spans="2:10" ht="132" customHeight="1">
      <c r="B456" s="306" t="s">
        <v>147</v>
      </c>
      <c r="C456" s="306"/>
      <c r="D456" s="194">
        <v>85051.9</v>
      </c>
      <c r="E456" s="194">
        <v>136051.9</v>
      </c>
      <c r="F456" s="194">
        <v>85051.9</v>
      </c>
      <c r="G456" s="194">
        <v>121051.9</v>
      </c>
      <c r="H456" s="196">
        <v>86809.5</v>
      </c>
      <c r="I456" s="196">
        <f>G456-H456</f>
        <v>34242.399999999994</v>
      </c>
      <c r="J456" s="75" t="s">
        <v>320</v>
      </c>
    </row>
    <row r="458" spans="2:10" s="159" customFormat="1"/>
    <row r="459" spans="2:10" s="159" customFormat="1"/>
    <row r="460" spans="2:10">
      <c r="B460" s="161" t="s">
        <v>331</v>
      </c>
      <c r="C460" s="296" t="s">
        <v>70</v>
      </c>
      <c r="D460" s="296"/>
      <c r="E460" s="296"/>
      <c r="F460" s="249" t="s">
        <v>71</v>
      </c>
      <c r="G460" s="249"/>
      <c r="H460" s="250" t="s">
        <v>155</v>
      </c>
      <c r="I460" s="250"/>
      <c r="J460" s="250"/>
    </row>
    <row r="461" spans="2:10">
      <c r="C461" s="8"/>
      <c r="D461" s="8"/>
      <c r="E461" s="1"/>
      <c r="F461" s="249" t="s">
        <v>72</v>
      </c>
      <c r="G461" s="249"/>
      <c r="H461" s="249" t="s">
        <v>73</v>
      </c>
      <c r="I461" s="249"/>
      <c r="J461" s="249"/>
    </row>
    <row r="462" spans="2:10">
      <c r="B462" s="33" t="s">
        <v>74</v>
      </c>
      <c r="D462" s="8"/>
      <c r="E462" s="8"/>
      <c r="F462" s="8"/>
      <c r="G462" s="8"/>
    </row>
    <row r="463" spans="2:10" ht="16.5" customHeight="1">
      <c r="C463" s="296" t="s">
        <v>75</v>
      </c>
      <c r="D463" s="296"/>
      <c r="E463" s="296"/>
      <c r="F463" s="249" t="s">
        <v>71</v>
      </c>
      <c r="G463" s="249"/>
      <c r="H463" s="250" t="s">
        <v>242</v>
      </c>
      <c r="I463" s="250"/>
      <c r="J463" s="250"/>
    </row>
    <row r="464" spans="2:10">
      <c r="C464" s="8"/>
      <c r="D464" s="8"/>
      <c r="E464" s="8"/>
      <c r="F464" s="249" t="s">
        <v>72</v>
      </c>
      <c r="G464" s="249"/>
      <c r="H464" s="249" t="s">
        <v>73</v>
      </c>
      <c r="I464" s="249"/>
      <c r="J464" s="249"/>
    </row>
    <row r="465" spans="2:10" s="159" customFormat="1"/>
    <row r="466" spans="2:10">
      <c r="H466" s="13"/>
      <c r="I466" s="267" t="s">
        <v>132</v>
      </c>
      <c r="J466" s="267"/>
    </row>
    <row r="467" spans="2:10">
      <c r="H467" s="13"/>
      <c r="I467" s="83"/>
      <c r="J467" s="83"/>
    </row>
    <row r="468" spans="2:10">
      <c r="B468" s="268" t="s">
        <v>126</v>
      </c>
      <c r="C468" s="268"/>
      <c r="D468" s="268"/>
      <c r="E468" s="268"/>
      <c r="F468" s="268"/>
      <c r="G468" s="268"/>
      <c r="H468" s="268"/>
      <c r="I468" s="268"/>
    </row>
    <row r="469" spans="2:10">
      <c r="B469" s="268" t="s">
        <v>133</v>
      </c>
      <c r="C469" s="268"/>
      <c r="D469" s="268"/>
      <c r="E469" s="268"/>
      <c r="F469" s="268"/>
      <c r="G469" s="268"/>
      <c r="H469" s="268"/>
      <c r="I469" s="268"/>
    </row>
    <row r="470" spans="2:10">
      <c r="B470" s="268" t="s">
        <v>332</v>
      </c>
      <c r="C470" s="268"/>
      <c r="D470" s="268"/>
      <c r="E470" s="268"/>
      <c r="F470" s="268"/>
      <c r="G470" s="268"/>
      <c r="H470" s="268"/>
      <c r="I470" s="268"/>
    </row>
    <row r="471" spans="2:10">
      <c r="J471" s="12"/>
    </row>
    <row r="472" spans="2:10">
      <c r="B472" s="251" t="s">
        <v>29</v>
      </c>
      <c r="C472" s="34" t="s">
        <v>30</v>
      </c>
      <c r="D472" s="275" t="s">
        <v>150</v>
      </c>
      <c r="E472" s="255"/>
      <c r="F472" s="255"/>
      <c r="G472" s="255"/>
      <c r="H472" s="255"/>
      <c r="I472" s="276"/>
      <c r="J472" s="12"/>
    </row>
    <row r="473" spans="2:10">
      <c r="B473" s="251"/>
      <c r="C473" s="34" t="s">
        <v>31</v>
      </c>
      <c r="D473" s="252">
        <v>104021</v>
      </c>
      <c r="E473" s="252"/>
      <c r="F473" s="252"/>
      <c r="G473" s="252"/>
      <c r="H473" s="252"/>
      <c r="I473" s="252"/>
    </row>
    <row r="474" spans="2:10">
      <c r="B474" s="247"/>
      <c r="C474" s="247"/>
      <c r="D474" s="247"/>
      <c r="E474" s="247"/>
      <c r="F474" s="247"/>
      <c r="G474" s="247"/>
      <c r="H474" s="247"/>
      <c r="I474" s="247"/>
    </row>
    <row r="475" spans="2:10">
      <c r="B475" s="251" t="s">
        <v>32</v>
      </c>
      <c r="C475" s="34" t="s">
        <v>30</v>
      </c>
      <c r="D475" s="275" t="s">
        <v>150</v>
      </c>
      <c r="E475" s="255"/>
      <c r="F475" s="255"/>
      <c r="G475" s="255"/>
      <c r="H475" s="255"/>
      <c r="I475" s="276"/>
    </row>
    <row r="476" spans="2:10">
      <c r="B476" s="251"/>
      <c r="C476" s="34" t="s">
        <v>31</v>
      </c>
      <c r="D476" s="252">
        <v>104021</v>
      </c>
      <c r="E476" s="252"/>
      <c r="F476" s="252"/>
      <c r="G476" s="252"/>
      <c r="H476" s="252"/>
      <c r="I476" s="252"/>
    </row>
    <row r="477" spans="2:10">
      <c r="B477" s="255"/>
      <c r="C477" s="255"/>
      <c r="D477" s="255"/>
      <c r="E477" s="255"/>
      <c r="F477" s="255"/>
      <c r="G477" s="255"/>
      <c r="H477" s="255"/>
      <c r="I477" s="255"/>
    </row>
    <row r="478" spans="2:10">
      <c r="B478" s="251" t="s">
        <v>33</v>
      </c>
      <c r="C478" s="251"/>
      <c r="D478" s="275" t="s">
        <v>150</v>
      </c>
      <c r="E478" s="255"/>
      <c r="F478" s="255"/>
      <c r="G478" s="255"/>
      <c r="H478" s="255"/>
      <c r="I478" s="276"/>
    </row>
    <row r="479" spans="2:10">
      <c r="B479" s="247"/>
      <c r="C479" s="247"/>
      <c r="D479" s="297"/>
      <c r="E479" s="297"/>
      <c r="F479" s="297"/>
      <c r="G479" s="297"/>
      <c r="H479" s="297"/>
    </row>
    <row r="480" spans="2:10">
      <c r="B480" s="251" t="s">
        <v>34</v>
      </c>
      <c r="C480" s="251"/>
      <c r="D480" s="252">
        <v>1006</v>
      </c>
      <c r="E480" s="252"/>
      <c r="F480" s="252"/>
      <c r="G480" s="252"/>
      <c r="H480" s="252"/>
      <c r="I480" s="252"/>
    </row>
    <row r="481" spans="2:10">
      <c r="B481" s="255"/>
      <c r="C481" s="255"/>
      <c r="D481" s="255"/>
      <c r="E481" s="255"/>
      <c r="F481" s="255"/>
      <c r="G481" s="255"/>
      <c r="H481" s="255"/>
      <c r="I481" s="255"/>
    </row>
    <row r="482" spans="2:10">
      <c r="B482" s="256" t="s">
        <v>129</v>
      </c>
      <c r="C482" s="34" t="s">
        <v>37</v>
      </c>
      <c r="D482" s="307" t="s">
        <v>148</v>
      </c>
      <c r="E482" s="308"/>
      <c r="F482" s="308"/>
      <c r="G482" s="308"/>
      <c r="H482" s="308"/>
      <c r="I482" s="309"/>
    </row>
    <row r="483" spans="2:10">
      <c r="B483" s="256"/>
      <c r="C483" s="34" t="s">
        <v>38</v>
      </c>
      <c r="D483" s="307" t="s">
        <v>148</v>
      </c>
      <c r="E483" s="308"/>
      <c r="F483" s="308"/>
      <c r="G483" s="308"/>
      <c r="H483" s="308"/>
      <c r="I483" s="309"/>
    </row>
    <row r="484" spans="2:10">
      <c r="B484" s="256"/>
      <c r="C484" s="34" t="s">
        <v>39</v>
      </c>
      <c r="D484" s="252" t="s">
        <v>149</v>
      </c>
      <c r="E484" s="252"/>
      <c r="F484" s="252"/>
      <c r="G484" s="252"/>
      <c r="H484" s="252"/>
      <c r="I484" s="252"/>
    </row>
    <row r="485" spans="2:10">
      <c r="B485" s="247"/>
      <c r="C485" s="247"/>
      <c r="D485" s="297"/>
      <c r="E485" s="297"/>
      <c r="F485" s="297"/>
      <c r="G485" s="297"/>
      <c r="H485" s="297"/>
    </row>
    <row r="486" spans="2:10" ht="27" customHeight="1">
      <c r="B486" s="258" t="s">
        <v>130</v>
      </c>
      <c r="C486" s="34" t="s">
        <v>41</v>
      </c>
      <c r="D486" s="264" t="s">
        <v>151</v>
      </c>
      <c r="E486" s="265"/>
      <c r="F486" s="265"/>
      <c r="G486" s="265"/>
      <c r="H486" s="265"/>
      <c r="I486" s="266"/>
    </row>
    <row r="487" spans="2:10">
      <c r="B487" s="260"/>
      <c r="C487" s="34" t="s">
        <v>42</v>
      </c>
      <c r="D487" s="252">
        <v>1108</v>
      </c>
      <c r="E487" s="252"/>
      <c r="F487" s="252"/>
      <c r="G487" s="252"/>
      <c r="H487" s="252"/>
      <c r="I487" s="252"/>
    </row>
    <row r="488" spans="2:10">
      <c r="B488" s="260"/>
      <c r="C488" s="34" t="s">
        <v>43</v>
      </c>
      <c r="D488" s="264" t="s">
        <v>196</v>
      </c>
      <c r="E488" s="265"/>
      <c r="F488" s="265"/>
      <c r="G488" s="265"/>
      <c r="H488" s="265"/>
      <c r="I488" s="266"/>
    </row>
    <row r="489" spans="2:10">
      <c r="B489" s="262"/>
      <c r="C489" s="34" t="s">
        <v>44</v>
      </c>
      <c r="D489" s="252">
        <v>31001</v>
      </c>
      <c r="E489" s="252"/>
      <c r="F489" s="252"/>
      <c r="G489" s="252"/>
      <c r="H489" s="252"/>
      <c r="I489" s="252"/>
    </row>
    <row r="490" spans="2:10">
      <c r="B490" s="247"/>
      <c r="C490" s="247"/>
      <c r="D490" s="297"/>
      <c r="E490" s="297"/>
      <c r="F490" s="297"/>
      <c r="G490" s="297"/>
      <c r="H490" s="297"/>
    </row>
    <row r="491" spans="2:10">
      <c r="B491" s="251" t="s">
        <v>131</v>
      </c>
      <c r="C491" s="251"/>
      <c r="D491" s="252" t="s">
        <v>154</v>
      </c>
      <c r="E491" s="252"/>
      <c r="F491" s="252"/>
      <c r="G491" s="252"/>
      <c r="H491" s="252"/>
      <c r="I491" s="252"/>
    </row>
    <row r="493" spans="2:10" ht="37.5" customHeight="1">
      <c r="B493" s="39"/>
      <c r="C493" s="39"/>
      <c r="D493" s="301" t="s">
        <v>134</v>
      </c>
      <c r="E493" s="302"/>
      <c r="F493" s="301" t="s">
        <v>135</v>
      </c>
      <c r="G493" s="302"/>
      <c r="H493" s="303" t="s">
        <v>136</v>
      </c>
      <c r="I493" s="303" t="s">
        <v>137</v>
      </c>
      <c r="J493" s="303" t="s">
        <v>138</v>
      </c>
    </row>
    <row r="494" spans="2:10" ht="47.25" customHeight="1">
      <c r="B494" s="34" t="s">
        <v>139</v>
      </c>
      <c r="C494" s="42">
        <v>1108</v>
      </c>
      <c r="D494" s="3" t="s">
        <v>2</v>
      </c>
      <c r="E494" s="3" t="s">
        <v>140</v>
      </c>
      <c r="F494" s="3" t="s">
        <v>2</v>
      </c>
      <c r="G494" s="3" t="s">
        <v>140</v>
      </c>
      <c r="H494" s="304"/>
      <c r="I494" s="304"/>
      <c r="J494" s="304"/>
    </row>
    <row r="495" spans="2:10" ht="24.75" customHeight="1">
      <c r="B495" s="34" t="s">
        <v>141</v>
      </c>
      <c r="C495" s="42">
        <v>31001</v>
      </c>
      <c r="D495" s="3">
        <v>1</v>
      </c>
      <c r="E495" s="3">
        <v>2</v>
      </c>
      <c r="F495" s="3">
        <v>3</v>
      </c>
      <c r="G495" s="3">
        <v>4</v>
      </c>
      <c r="H495" s="3">
        <v>5</v>
      </c>
      <c r="I495" s="3">
        <v>6</v>
      </c>
      <c r="J495" s="3">
        <v>7</v>
      </c>
    </row>
    <row r="496" spans="2:10">
      <c r="B496" s="34" t="s">
        <v>142</v>
      </c>
      <c r="C496" s="264" t="s">
        <v>196</v>
      </c>
      <c r="D496" s="265"/>
      <c r="E496" s="265"/>
      <c r="F496" s="265"/>
      <c r="G496" s="265"/>
      <c r="H496" s="265"/>
      <c r="I496" s="265"/>
      <c r="J496" s="266"/>
    </row>
    <row r="497" spans="2:10" ht="83.25" customHeight="1">
      <c r="B497" s="34" t="s">
        <v>143</v>
      </c>
      <c r="C497" s="36" t="s">
        <v>197</v>
      </c>
      <c r="D497" s="40" t="s">
        <v>28</v>
      </c>
      <c r="E497" s="40" t="s">
        <v>28</v>
      </c>
      <c r="F497" s="40" t="s">
        <v>28</v>
      </c>
      <c r="G497" s="11"/>
      <c r="H497" s="40" t="s">
        <v>28</v>
      </c>
      <c r="I497" s="40" t="s">
        <v>28</v>
      </c>
      <c r="J497" s="40" t="s">
        <v>28</v>
      </c>
    </row>
    <row r="498" spans="2:10" ht="57.75" customHeight="1">
      <c r="B498" s="34" t="s">
        <v>144</v>
      </c>
      <c r="C498" s="36" t="s">
        <v>198</v>
      </c>
      <c r="D498" s="40" t="s">
        <v>28</v>
      </c>
      <c r="E498" s="40" t="s">
        <v>28</v>
      </c>
      <c r="F498" s="40" t="s">
        <v>28</v>
      </c>
      <c r="G498" s="40" t="s">
        <v>27</v>
      </c>
      <c r="H498" s="40" t="s">
        <v>28</v>
      </c>
      <c r="I498" s="40" t="s">
        <v>28</v>
      </c>
      <c r="J498" s="40" t="s">
        <v>28</v>
      </c>
    </row>
    <row r="499" spans="2:10" ht="45.75" customHeight="1">
      <c r="B499" s="139" t="s">
        <v>315</v>
      </c>
      <c r="C499" s="143" t="s">
        <v>183</v>
      </c>
      <c r="D499" s="40" t="s">
        <v>28</v>
      </c>
      <c r="E499" s="40" t="s">
        <v>28</v>
      </c>
      <c r="F499" s="40" t="s">
        <v>28</v>
      </c>
      <c r="G499" s="11"/>
      <c r="H499" s="40" t="s">
        <v>28</v>
      </c>
      <c r="I499" s="40" t="s">
        <v>28</v>
      </c>
      <c r="J499" s="40" t="s">
        <v>28</v>
      </c>
    </row>
    <row r="500" spans="2:10">
      <c r="B500" s="305" t="s">
        <v>146</v>
      </c>
      <c r="C500" s="305"/>
      <c r="D500" s="39"/>
      <c r="E500" s="39"/>
      <c r="F500" s="39"/>
      <c r="G500" s="39"/>
      <c r="H500" s="39"/>
      <c r="I500" s="39"/>
      <c r="J500" s="39"/>
    </row>
    <row r="501" spans="2:10" ht="79.5" customHeight="1">
      <c r="B501" s="326" t="s">
        <v>318</v>
      </c>
      <c r="C501" s="326"/>
      <c r="D501" s="47"/>
      <c r="E501" s="47">
        <v>1</v>
      </c>
      <c r="F501" s="47"/>
      <c r="G501" s="47">
        <v>1</v>
      </c>
      <c r="H501" s="11"/>
      <c r="I501" s="47">
        <f>G501-H501</f>
        <v>1</v>
      </c>
      <c r="J501" s="11" t="s">
        <v>322</v>
      </c>
    </row>
    <row r="502" spans="2:10" ht="17.25">
      <c r="B502" s="316" t="s">
        <v>316</v>
      </c>
      <c r="C502" s="316"/>
      <c r="D502" s="47"/>
      <c r="E502" s="47">
        <v>1</v>
      </c>
      <c r="F502" s="47"/>
      <c r="G502" s="47">
        <v>1</v>
      </c>
      <c r="H502" s="47">
        <v>1</v>
      </c>
      <c r="I502" s="47">
        <f>G502-H502</f>
        <v>0</v>
      </c>
      <c r="J502" s="11"/>
    </row>
    <row r="503" spans="2:10" ht="29.25" customHeight="1">
      <c r="B503" s="316" t="s">
        <v>317</v>
      </c>
      <c r="C503" s="316"/>
      <c r="D503" s="47"/>
      <c r="E503" s="47">
        <v>5</v>
      </c>
      <c r="F503" s="47"/>
      <c r="G503" s="47">
        <v>5</v>
      </c>
      <c r="H503" s="47">
        <v>5</v>
      </c>
      <c r="I503" s="47">
        <f>G503-H503</f>
        <v>0</v>
      </c>
      <c r="J503" s="11"/>
    </row>
    <row r="504" spans="2:10" ht="109.5" customHeight="1">
      <c r="B504" s="306" t="s">
        <v>147</v>
      </c>
      <c r="C504" s="306"/>
      <c r="D504" s="44"/>
      <c r="E504" s="162">
        <v>2000</v>
      </c>
      <c r="F504" s="162"/>
      <c r="G504" s="44">
        <v>2000</v>
      </c>
      <c r="H504" s="44">
        <v>950</v>
      </c>
      <c r="I504" s="44">
        <f>G504-H504</f>
        <v>1050</v>
      </c>
      <c r="J504" s="11" t="s">
        <v>321</v>
      </c>
    </row>
    <row r="507" spans="2:10" s="159" customFormat="1"/>
    <row r="508" spans="2:10">
      <c r="B508" s="161" t="s">
        <v>331</v>
      </c>
      <c r="C508" s="296" t="s">
        <v>70</v>
      </c>
      <c r="D508" s="296"/>
      <c r="E508" s="296"/>
      <c r="F508" s="249" t="s">
        <v>71</v>
      </c>
      <c r="G508" s="249"/>
      <c r="H508" s="250" t="s">
        <v>155</v>
      </c>
      <c r="I508" s="250"/>
      <c r="J508" s="250"/>
    </row>
    <row r="509" spans="2:10">
      <c r="C509" s="8"/>
      <c r="D509" s="8"/>
      <c r="E509" s="1"/>
      <c r="F509" s="249" t="s">
        <v>72</v>
      </c>
      <c r="G509" s="249"/>
      <c r="H509" s="249" t="s">
        <v>73</v>
      </c>
      <c r="I509" s="249"/>
      <c r="J509" s="249"/>
    </row>
    <row r="510" spans="2:10">
      <c r="B510" s="33" t="s">
        <v>74</v>
      </c>
      <c r="D510" s="8"/>
      <c r="E510" s="8"/>
      <c r="F510" s="8"/>
      <c r="G510" s="8"/>
    </row>
    <row r="511" spans="2:10" ht="16.5" customHeight="1">
      <c r="C511" s="296" t="s">
        <v>75</v>
      </c>
      <c r="D511" s="296"/>
      <c r="E511" s="296"/>
      <c r="F511" s="249" t="s">
        <v>71</v>
      </c>
      <c r="G511" s="249"/>
      <c r="H511" s="250" t="s">
        <v>242</v>
      </c>
      <c r="I511" s="250"/>
      <c r="J511" s="250"/>
    </row>
    <row r="512" spans="2:10">
      <c r="C512" s="8"/>
      <c r="D512" s="8"/>
      <c r="E512" s="8"/>
      <c r="F512" s="249" t="s">
        <v>72</v>
      </c>
      <c r="G512" s="249"/>
      <c r="H512" s="249" t="s">
        <v>73</v>
      </c>
      <c r="I512" s="249"/>
      <c r="J512" s="249"/>
    </row>
    <row r="519" spans="2:10">
      <c r="H519" s="13"/>
      <c r="I519" s="267" t="s">
        <v>132</v>
      </c>
      <c r="J519" s="267"/>
    </row>
    <row r="520" spans="2:10">
      <c r="F520" s="35"/>
      <c r="G520" s="35"/>
      <c r="H520" s="35"/>
    </row>
    <row r="521" spans="2:10">
      <c r="B521" s="268" t="s">
        <v>126</v>
      </c>
      <c r="C521" s="268"/>
      <c r="D521" s="268"/>
      <c r="E521" s="268"/>
      <c r="F521" s="268"/>
      <c r="G521" s="268"/>
      <c r="H521" s="268"/>
      <c r="I521" s="268"/>
    </row>
    <row r="522" spans="2:10">
      <c r="B522" s="268" t="s">
        <v>133</v>
      </c>
      <c r="C522" s="268"/>
      <c r="D522" s="268"/>
      <c r="E522" s="268"/>
      <c r="F522" s="268"/>
      <c r="G522" s="268"/>
      <c r="H522" s="268"/>
      <c r="I522" s="268"/>
    </row>
    <row r="523" spans="2:10">
      <c r="B523" s="268" t="s">
        <v>332</v>
      </c>
      <c r="C523" s="268"/>
      <c r="D523" s="268"/>
      <c r="E523" s="268"/>
      <c r="F523" s="268"/>
      <c r="G523" s="268"/>
      <c r="H523" s="268"/>
      <c r="I523" s="268"/>
    </row>
    <row r="524" spans="2:10">
      <c r="J524" s="12"/>
    </row>
    <row r="525" spans="2:10">
      <c r="B525" s="251" t="s">
        <v>29</v>
      </c>
      <c r="C525" s="34" t="s">
        <v>30</v>
      </c>
      <c r="D525" s="275" t="s">
        <v>150</v>
      </c>
      <c r="E525" s="255"/>
      <c r="F525" s="255"/>
      <c r="G525" s="255"/>
      <c r="H525" s="255"/>
      <c r="I525" s="276"/>
      <c r="J525" s="12"/>
    </row>
    <row r="526" spans="2:10">
      <c r="B526" s="251"/>
      <c r="C526" s="34" t="s">
        <v>31</v>
      </c>
      <c r="D526" s="252">
        <v>104021</v>
      </c>
      <c r="E526" s="252"/>
      <c r="F526" s="252"/>
      <c r="G526" s="252"/>
      <c r="H526" s="252"/>
      <c r="I526" s="252"/>
    </row>
    <row r="527" spans="2:10">
      <c r="B527" s="247"/>
      <c r="C527" s="247"/>
      <c r="D527" s="247"/>
      <c r="E527" s="247"/>
      <c r="F527" s="247"/>
      <c r="G527" s="247"/>
      <c r="H527" s="247"/>
      <c r="I527" s="247"/>
    </row>
    <row r="528" spans="2:10">
      <c r="B528" s="251" t="s">
        <v>32</v>
      </c>
      <c r="C528" s="34" t="s">
        <v>30</v>
      </c>
      <c r="D528" s="275" t="s">
        <v>150</v>
      </c>
      <c r="E528" s="255"/>
      <c r="F528" s="255"/>
      <c r="G528" s="255"/>
      <c r="H528" s="255"/>
      <c r="I528" s="276"/>
    </row>
    <row r="529" spans="2:9">
      <c r="B529" s="251"/>
      <c r="C529" s="34" t="s">
        <v>31</v>
      </c>
      <c r="D529" s="252">
        <v>104021</v>
      </c>
      <c r="E529" s="252"/>
      <c r="F529" s="252"/>
      <c r="G529" s="252"/>
      <c r="H529" s="252"/>
      <c r="I529" s="252"/>
    </row>
    <row r="530" spans="2:9">
      <c r="B530" s="255"/>
      <c r="C530" s="255"/>
      <c r="D530" s="255"/>
      <c r="E530" s="255"/>
      <c r="F530" s="255"/>
      <c r="G530" s="255"/>
      <c r="H530" s="255"/>
      <c r="I530" s="255"/>
    </row>
    <row r="531" spans="2:9">
      <c r="B531" s="251" t="s">
        <v>33</v>
      </c>
      <c r="C531" s="251"/>
      <c r="D531" s="252">
        <v>1006</v>
      </c>
      <c r="E531" s="252"/>
      <c r="F531" s="252"/>
      <c r="G531" s="252"/>
      <c r="H531" s="252"/>
      <c r="I531" s="252"/>
    </row>
    <row r="532" spans="2:9">
      <c r="B532" s="247"/>
      <c r="C532" s="247"/>
      <c r="D532" s="297"/>
      <c r="E532" s="297"/>
      <c r="F532" s="297"/>
      <c r="G532" s="297"/>
      <c r="H532" s="297"/>
    </row>
    <row r="533" spans="2:9">
      <c r="B533" s="251" t="s">
        <v>34</v>
      </c>
      <c r="C533" s="251"/>
      <c r="D533" s="252"/>
      <c r="E533" s="252"/>
      <c r="F533" s="252"/>
      <c r="G533" s="252"/>
      <c r="H533" s="252"/>
      <c r="I533" s="252"/>
    </row>
    <row r="534" spans="2:9">
      <c r="B534" s="255"/>
      <c r="C534" s="255"/>
      <c r="D534" s="255"/>
      <c r="E534" s="255"/>
      <c r="F534" s="255"/>
      <c r="G534" s="255"/>
      <c r="H534" s="255"/>
      <c r="I534" s="255"/>
    </row>
    <row r="535" spans="2:9">
      <c r="B535" s="256" t="s">
        <v>129</v>
      </c>
      <c r="C535" s="34" t="s">
        <v>37</v>
      </c>
      <c r="D535" s="307" t="s">
        <v>148</v>
      </c>
      <c r="E535" s="308"/>
      <c r="F535" s="308"/>
      <c r="G535" s="308"/>
      <c r="H535" s="308"/>
      <c r="I535" s="309"/>
    </row>
    <row r="536" spans="2:9">
      <c r="B536" s="256"/>
      <c r="C536" s="34" t="s">
        <v>38</v>
      </c>
      <c r="D536" s="307" t="s">
        <v>148</v>
      </c>
      <c r="E536" s="308"/>
      <c r="F536" s="308"/>
      <c r="G536" s="308"/>
      <c r="H536" s="308"/>
      <c r="I536" s="309"/>
    </row>
    <row r="537" spans="2:9">
      <c r="B537" s="256"/>
      <c r="C537" s="34" t="s">
        <v>39</v>
      </c>
      <c r="D537" s="252" t="s">
        <v>149</v>
      </c>
      <c r="E537" s="252"/>
      <c r="F537" s="252"/>
      <c r="G537" s="252"/>
      <c r="H537" s="252"/>
      <c r="I537" s="252"/>
    </row>
    <row r="538" spans="2:9">
      <c r="B538" s="247"/>
      <c r="C538" s="247"/>
      <c r="D538" s="297"/>
      <c r="E538" s="297"/>
      <c r="F538" s="297"/>
      <c r="G538" s="297"/>
      <c r="H538" s="297"/>
    </row>
    <row r="539" spans="2:9">
      <c r="B539" s="258" t="s">
        <v>130</v>
      </c>
      <c r="C539" s="34" t="s">
        <v>41</v>
      </c>
      <c r="D539" s="327" t="s">
        <v>221</v>
      </c>
      <c r="E539" s="328"/>
      <c r="F539" s="328"/>
      <c r="G539" s="328"/>
      <c r="H539" s="328"/>
      <c r="I539" s="329"/>
    </row>
    <row r="540" spans="2:9">
      <c r="B540" s="260"/>
      <c r="C540" s="34" t="s">
        <v>42</v>
      </c>
      <c r="D540" s="252">
        <v>1137</v>
      </c>
      <c r="E540" s="252"/>
      <c r="F540" s="252"/>
      <c r="G540" s="252"/>
      <c r="H540" s="252"/>
      <c r="I540" s="252"/>
    </row>
    <row r="541" spans="2:9">
      <c r="B541" s="260"/>
      <c r="C541" s="34" t="s">
        <v>43</v>
      </c>
      <c r="D541" s="264" t="s">
        <v>199</v>
      </c>
      <c r="E541" s="265"/>
      <c r="F541" s="265"/>
      <c r="G541" s="265"/>
      <c r="H541" s="265"/>
      <c r="I541" s="266"/>
    </row>
    <row r="542" spans="2:9">
      <c r="B542" s="262"/>
      <c r="C542" s="34" t="s">
        <v>44</v>
      </c>
      <c r="D542" s="252">
        <v>11001</v>
      </c>
      <c r="E542" s="252"/>
      <c r="F542" s="252"/>
      <c r="G542" s="252"/>
      <c r="H542" s="252"/>
      <c r="I542" s="252"/>
    </row>
    <row r="543" spans="2:9">
      <c r="B543" s="247"/>
      <c r="C543" s="247"/>
      <c r="D543" s="297"/>
      <c r="E543" s="297"/>
      <c r="F543" s="297"/>
      <c r="G543" s="297"/>
      <c r="H543" s="297"/>
    </row>
    <row r="544" spans="2:9">
      <c r="B544" s="251" t="s">
        <v>131</v>
      </c>
      <c r="C544" s="251"/>
      <c r="D544" s="252" t="s">
        <v>154</v>
      </c>
      <c r="E544" s="252"/>
      <c r="F544" s="252"/>
      <c r="G544" s="252"/>
      <c r="H544" s="252"/>
      <c r="I544" s="252"/>
    </row>
    <row r="546" spans="2:10" ht="27" customHeight="1">
      <c r="B546" s="39"/>
      <c r="C546" s="39"/>
      <c r="D546" s="301" t="s">
        <v>134</v>
      </c>
      <c r="E546" s="302"/>
      <c r="F546" s="301" t="s">
        <v>135</v>
      </c>
      <c r="G546" s="302"/>
      <c r="H546" s="303" t="s">
        <v>136</v>
      </c>
      <c r="I546" s="303" t="s">
        <v>137</v>
      </c>
      <c r="J546" s="303" t="s">
        <v>138</v>
      </c>
    </row>
    <row r="547" spans="2:10" ht="65.25" customHeight="1">
      <c r="B547" s="34" t="s">
        <v>139</v>
      </c>
      <c r="C547" s="42">
        <v>1137</v>
      </c>
      <c r="D547" s="3" t="s">
        <v>2</v>
      </c>
      <c r="E547" s="3" t="s">
        <v>140</v>
      </c>
      <c r="F547" s="3" t="s">
        <v>2</v>
      </c>
      <c r="G547" s="3" t="s">
        <v>140</v>
      </c>
      <c r="H547" s="304"/>
      <c r="I547" s="304"/>
      <c r="J547" s="304"/>
    </row>
    <row r="548" spans="2:10">
      <c r="B548" s="34" t="s">
        <v>141</v>
      </c>
      <c r="C548" s="42">
        <v>11001</v>
      </c>
      <c r="D548" s="3">
        <v>1</v>
      </c>
      <c r="E548" s="3">
        <v>2</v>
      </c>
      <c r="F548" s="3">
        <v>3</v>
      </c>
      <c r="G548" s="3">
        <v>4</v>
      </c>
      <c r="H548" s="3">
        <v>5</v>
      </c>
      <c r="I548" s="3">
        <v>6</v>
      </c>
      <c r="J548" s="3">
        <v>7</v>
      </c>
    </row>
    <row r="549" spans="2:10">
      <c r="B549" s="34" t="s">
        <v>142</v>
      </c>
      <c r="C549" s="264" t="s">
        <v>199</v>
      </c>
      <c r="D549" s="265"/>
      <c r="E549" s="265"/>
      <c r="F549" s="265"/>
      <c r="G549" s="265"/>
      <c r="H549" s="265"/>
      <c r="I549" s="265"/>
      <c r="J549" s="266"/>
    </row>
    <row r="550" spans="2:10" ht="42.75" customHeight="1">
      <c r="B550" s="34" t="s">
        <v>143</v>
      </c>
      <c r="C550" s="36" t="s">
        <v>200</v>
      </c>
      <c r="D550" s="40" t="s">
        <v>28</v>
      </c>
      <c r="E550" s="40" t="s">
        <v>28</v>
      </c>
      <c r="F550" s="40"/>
      <c r="G550" s="11"/>
      <c r="H550" s="40" t="s">
        <v>28</v>
      </c>
      <c r="I550" s="40" t="s">
        <v>28</v>
      </c>
      <c r="J550" s="40" t="s">
        <v>28</v>
      </c>
    </row>
    <row r="551" spans="2:10" ht="27">
      <c r="B551" s="34" t="s">
        <v>144</v>
      </c>
      <c r="C551" s="36" t="s">
        <v>169</v>
      </c>
      <c r="D551" s="40" t="s">
        <v>28</v>
      </c>
      <c r="E551" s="40" t="s">
        <v>28</v>
      </c>
      <c r="F551" s="40" t="s">
        <v>28</v>
      </c>
      <c r="G551" s="40" t="s">
        <v>27</v>
      </c>
      <c r="H551" s="40" t="s">
        <v>28</v>
      </c>
      <c r="I551" s="40" t="s">
        <v>28</v>
      </c>
      <c r="J551" s="40" t="s">
        <v>28</v>
      </c>
    </row>
    <row r="552" spans="2:10" ht="72.75" customHeight="1">
      <c r="B552" s="139" t="s">
        <v>254</v>
      </c>
      <c r="C552" s="36" t="s">
        <v>185</v>
      </c>
      <c r="D552" s="40" t="s">
        <v>28</v>
      </c>
      <c r="E552" s="40" t="s">
        <v>28</v>
      </c>
      <c r="F552" s="40" t="s">
        <v>28</v>
      </c>
      <c r="G552" s="11"/>
      <c r="H552" s="40" t="s">
        <v>28</v>
      </c>
      <c r="I552" s="40" t="s">
        <v>28</v>
      </c>
      <c r="J552" s="40" t="s">
        <v>28</v>
      </c>
    </row>
    <row r="553" spans="2:10">
      <c r="B553" s="305" t="s">
        <v>146</v>
      </c>
      <c r="C553" s="305"/>
      <c r="D553" s="39"/>
      <c r="E553" s="39"/>
      <c r="F553" s="39"/>
      <c r="G553" s="39"/>
      <c r="H553" s="39"/>
      <c r="I553" s="39"/>
      <c r="J553" s="39"/>
    </row>
    <row r="554" spans="2:10" ht="87.75" customHeight="1">
      <c r="B554" s="316" t="s">
        <v>306</v>
      </c>
      <c r="C554" s="316"/>
      <c r="D554" s="47">
        <v>2</v>
      </c>
      <c r="E554" s="47">
        <f t="shared" ref="E554:E556" si="19">D554</f>
        <v>2</v>
      </c>
      <c r="F554" s="47">
        <v>2</v>
      </c>
      <c r="G554" s="47">
        <f t="shared" ref="G554:G556" si="20">F554</f>
        <v>2</v>
      </c>
      <c r="H554" s="47">
        <v>2</v>
      </c>
      <c r="I554" s="47">
        <f t="shared" ref="I554:I557" si="21">G554-H554</f>
        <v>0</v>
      </c>
      <c r="J554" s="11"/>
    </row>
    <row r="555" spans="2:10" ht="31.5" customHeight="1">
      <c r="B555" s="316" t="s">
        <v>202</v>
      </c>
      <c r="C555" s="316"/>
      <c r="D555" s="47">
        <v>100</v>
      </c>
      <c r="E555" s="47">
        <f t="shared" si="19"/>
        <v>100</v>
      </c>
      <c r="F555" s="47">
        <v>100</v>
      </c>
      <c r="G555" s="47">
        <f t="shared" si="20"/>
        <v>100</v>
      </c>
      <c r="H555" s="47">
        <v>100</v>
      </c>
      <c r="I555" s="47">
        <f t="shared" si="21"/>
        <v>0</v>
      </c>
      <c r="J555" s="11"/>
    </row>
    <row r="556" spans="2:10" ht="30.75" customHeight="1">
      <c r="B556" s="316" t="s">
        <v>203</v>
      </c>
      <c r="C556" s="316"/>
      <c r="D556" s="47">
        <v>3</v>
      </c>
      <c r="E556" s="47">
        <f t="shared" si="19"/>
        <v>3</v>
      </c>
      <c r="F556" s="47">
        <v>3</v>
      </c>
      <c r="G556" s="47">
        <f t="shared" si="20"/>
        <v>3</v>
      </c>
      <c r="H556" s="47">
        <v>3</v>
      </c>
      <c r="I556" s="47">
        <f t="shared" si="21"/>
        <v>0</v>
      </c>
      <c r="J556" s="11"/>
    </row>
    <row r="557" spans="2:10" ht="28.5" customHeight="1">
      <c r="B557" s="316" t="s">
        <v>204</v>
      </c>
      <c r="C557" s="316"/>
      <c r="D557" s="47">
        <v>100</v>
      </c>
      <c r="E557" s="47">
        <f t="shared" ref="E557:E558" si="22">D557</f>
        <v>100</v>
      </c>
      <c r="F557" s="47">
        <v>100</v>
      </c>
      <c r="G557" s="47">
        <f>F557</f>
        <v>100</v>
      </c>
      <c r="H557" s="47">
        <v>100</v>
      </c>
      <c r="I557" s="47">
        <f t="shared" si="21"/>
        <v>0</v>
      </c>
      <c r="J557" s="11"/>
    </row>
    <row r="558" spans="2:10" ht="112.5" customHeight="1">
      <c r="B558" s="306" t="s">
        <v>147</v>
      </c>
      <c r="C558" s="306"/>
      <c r="D558" s="194">
        <v>19700</v>
      </c>
      <c r="E558" s="194">
        <f t="shared" si="22"/>
        <v>19700</v>
      </c>
      <c r="F558" s="194">
        <v>14775</v>
      </c>
      <c r="G558" s="194">
        <f>F558</f>
        <v>14775</v>
      </c>
      <c r="H558" s="194">
        <v>13050</v>
      </c>
      <c r="I558" s="194">
        <f>G558-H558</f>
        <v>1725</v>
      </c>
      <c r="J558" s="75" t="s">
        <v>337</v>
      </c>
    </row>
    <row r="560" spans="2:10" s="159" customFormat="1"/>
    <row r="562" spans="2:10">
      <c r="B562" s="161" t="s">
        <v>331</v>
      </c>
      <c r="C562" s="296" t="s">
        <v>70</v>
      </c>
      <c r="D562" s="296"/>
      <c r="E562" s="296"/>
      <c r="F562" s="249" t="s">
        <v>71</v>
      </c>
      <c r="G562" s="249"/>
      <c r="H562" s="250" t="s">
        <v>155</v>
      </c>
      <c r="I562" s="250"/>
      <c r="J562" s="250"/>
    </row>
    <row r="563" spans="2:10">
      <c r="C563" s="8"/>
      <c r="D563" s="8"/>
      <c r="E563" s="1"/>
      <c r="F563" s="249" t="s">
        <v>72</v>
      </c>
      <c r="G563" s="249"/>
      <c r="H563" s="249" t="s">
        <v>73</v>
      </c>
      <c r="I563" s="249"/>
      <c r="J563" s="249"/>
    </row>
    <row r="564" spans="2:10">
      <c r="B564" s="33" t="s">
        <v>74</v>
      </c>
      <c r="D564" s="8"/>
      <c r="E564" s="8"/>
      <c r="F564" s="8"/>
      <c r="G564" s="8"/>
    </row>
    <row r="565" spans="2:10" ht="16.5" customHeight="1">
      <c r="C565" s="296" t="s">
        <v>75</v>
      </c>
      <c r="D565" s="296"/>
      <c r="E565" s="296"/>
      <c r="F565" s="249" t="s">
        <v>71</v>
      </c>
      <c r="G565" s="249"/>
      <c r="H565" s="250" t="s">
        <v>242</v>
      </c>
      <c r="I565" s="250"/>
      <c r="J565" s="250"/>
    </row>
    <row r="566" spans="2:10">
      <c r="C566" s="8"/>
      <c r="D566" s="8"/>
      <c r="E566" s="8"/>
      <c r="F566" s="249" t="s">
        <v>72</v>
      </c>
      <c r="G566" s="249"/>
      <c r="H566" s="249" t="s">
        <v>73</v>
      </c>
      <c r="I566" s="249"/>
      <c r="J566" s="249"/>
    </row>
    <row r="568" spans="2:10" s="159" customFormat="1"/>
    <row r="569" spans="2:10">
      <c r="H569" s="13"/>
      <c r="I569" s="267" t="s">
        <v>132</v>
      </c>
      <c r="J569" s="267"/>
    </row>
    <row r="570" spans="2:10">
      <c r="F570" s="52"/>
      <c r="G570" s="52"/>
      <c r="H570" s="52"/>
    </row>
    <row r="571" spans="2:10">
      <c r="B571" s="268" t="s">
        <v>126</v>
      </c>
      <c r="C571" s="268"/>
      <c r="D571" s="268"/>
      <c r="E571" s="268"/>
      <c r="F571" s="268"/>
      <c r="G571" s="268"/>
      <c r="H571" s="268"/>
      <c r="I571" s="268"/>
    </row>
    <row r="572" spans="2:10">
      <c r="B572" s="268" t="s">
        <v>133</v>
      </c>
      <c r="C572" s="268"/>
      <c r="D572" s="268"/>
      <c r="E572" s="268"/>
      <c r="F572" s="268"/>
      <c r="G572" s="268"/>
      <c r="H572" s="268"/>
      <c r="I572" s="268"/>
    </row>
    <row r="573" spans="2:10">
      <c r="B573" s="268" t="s">
        <v>332</v>
      </c>
      <c r="C573" s="268"/>
      <c r="D573" s="268"/>
      <c r="E573" s="268"/>
      <c r="F573" s="268"/>
      <c r="G573" s="268"/>
      <c r="H573" s="268"/>
      <c r="I573" s="268"/>
    </row>
    <row r="574" spans="2:10">
      <c r="J574" s="12"/>
    </row>
    <row r="575" spans="2:10">
      <c r="B575" s="251" t="s">
        <v>29</v>
      </c>
      <c r="C575" s="51" t="s">
        <v>30</v>
      </c>
      <c r="D575" s="275" t="s">
        <v>150</v>
      </c>
      <c r="E575" s="255"/>
      <c r="F575" s="255"/>
      <c r="G575" s="255"/>
      <c r="H575" s="255"/>
      <c r="I575" s="276"/>
      <c r="J575" s="12"/>
    </row>
    <row r="576" spans="2:10">
      <c r="B576" s="251"/>
      <c r="C576" s="51" t="s">
        <v>31</v>
      </c>
      <c r="D576" s="252">
        <v>104021</v>
      </c>
      <c r="E576" s="252"/>
      <c r="F576" s="252"/>
      <c r="G576" s="252"/>
      <c r="H576" s="252"/>
      <c r="I576" s="252"/>
    </row>
    <row r="577" spans="2:9">
      <c r="B577" s="247"/>
      <c r="C577" s="247"/>
      <c r="D577" s="247"/>
      <c r="E577" s="247"/>
      <c r="F577" s="247"/>
      <c r="G577" s="247"/>
      <c r="H577" s="247"/>
      <c r="I577" s="247"/>
    </row>
    <row r="578" spans="2:9">
      <c r="B578" s="251" t="s">
        <v>32</v>
      </c>
      <c r="C578" s="51" t="s">
        <v>30</v>
      </c>
      <c r="D578" s="275" t="s">
        <v>150</v>
      </c>
      <c r="E578" s="255"/>
      <c r="F578" s="255"/>
      <c r="G578" s="255"/>
      <c r="H578" s="255"/>
      <c r="I578" s="276"/>
    </row>
    <row r="579" spans="2:9">
      <c r="B579" s="251"/>
      <c r="C579" s="51" t="s">
        <v>31</v>
      </c>
      <c r="D579" s="252">
        <v>104021</v>
      </c>
      <c r="E579" s="252"/>
      <c r="F579" s="252"/>
      <c r="G579" s="252"/>
      <c r="H579" s="252"/>
      <c r="I579" s="252"/>
    </row>
    <row r="580" spans="2:9">
      <c r="B580" s="255"/>
      <c r="C580" s="255"/>
      <c r="D580" s="255"/>
      <c r="E580" s="255"/>
      <c r="F580" s="255"/>
      <c r="G580" s="255"/>
      <c r="H580" s="255"/>
      <c r="I580" s="255"/>
    </row>
    <row r="581" spans="2:9">
      <c r="B581" s="251" t="s">
        <v>33</v>
      </c>
      <c r="C581" s="251"/>
      <c r="D581" s="252">
        <v>1006</v>
      </c>
      <c r="E581" s="252"/>
      <c r="F581" s="252"/>
      <c r="G581" s="252"/>
      <c r="H581" s="252"/>
      <c r="I581" s="252"/>
    </row>
    <row r="582" spans="2:9">
      <c r="B582" s="247"/>
      <c r="C582" s="247"/>
      <c r="D582" s="297"/>
      <c r="E582" s="297"/>
      <c r="F582" s="297"/>
      <c r="G582" s="297"/>
      <c r="H582" s="297"/>
    </row>
    <row r="583" spans="2:9">
      <c r="B583" s="251" t="s">
        <v>34</v>
      </c>
      <c r="C583" s="251"/>
      <c r="D583" s="252"/>
      <c r="E583" s="252"/>
      <c r="F583" s="252"/>
      <c r="G583" s="252"/>
      <c r="H583" s="252"/>
      <c r="I583" s="252"/>
    </row>
    <row r="584" spans="2:9">
      <c r="B584" s="255"/>
      <c r="C584" s="255"/>
      <c r="D584" s="255"/>
      <c r="E584" s="255"/>
      <c r="F584" s="255"/>
      <c r="G584" s="255"/>
      <c r="H584" s="255"/>
      <c r="I584" s="255"/>
    </row>
    <row r="585" spans="2:9">
      <c r="B585" s="256" t="s">
        <v>129</v>
      </c>
      <c r="C585" s="51" t="s">
        <v>37</v>
      </c>
      <c r="D585" s="307" t="s">
        <v>148</v>
      </c>
      <c r="E585" s="308"/>
      <c r="F585" s="308"/>
      <c r="G585" s="308"/>
      <c r="H585" s="308"/>
      <c r="I585" s="309"/>
    </row>
    <row r="586" spans="2:9">
      <c r="B586" s="256"/>
      <c r="C586" s="51" t="s">
        <v>38</v>
      </c>
      <c r="D586" s="307" t="s">
        <v>148</v>
      </c>
      <c r="E586" s="308"/>
      <c r="F586" s="308"/>
      <c r="G586" s="308"/>
      <c r="H586" s="308"/>
      <c r="I586" s="309"/>
    </row>
    <row r="587" spans="2:9">
      <c r="B587" s="256"/>
      <c r="C587" s="51" t="s">
        <v>39</v>
      </c>
      <c r="D587" s="252" t="s">
        <v>149</v>
      </c>
      <c r="E587" s="252"/>
      <c r="F587" s="252"/>
      <c r="G587" s="252"/>
      <c r="H587" s="252"/>
      <c r="I587" s="252"/>
    </row>
    <row r="588" spans="2:9">
      <c r="B588" s="247"/>
      <c r="C588" s="247"/>
      <c r="D588" s="297"/>
      <c r="E588" s="297"/>
      <c r="F588" s="297"/>
      <c r="G588" s="297"/>
      <c r="H588" s="297"/>
    </row>
    <row r="589" spans="2:9" ht="16.5" customHeight="1">
      <c r="B589" s="258" t="s">
        <v>130</v>
      </c>
      <c r="C589" s="51" t="s">
        <v>41</v>
      </c>
      <c r="D589" s="327" t="s">
        <v>221</v>
      </c>
      <c r="E589" s="328"/>
      <c r="F589" s="328"/>
      <c r="G589" s="328"/>
      <c r="H589" s="328"/>
      <c r="I589" s="329"/>
    </row>
    <row r="590" spans="2:9">
      <c r="B590" s="260"/>
      <c r="C590" s="51" t="s">
        <v>42</v>
      </c>
      <c r="D590" s="252">
        <v>1137</v>
      </c>
      <c r="E590" s="252"/>
      <c r="F590" s="252"/>
      <c r="G590" s="252"/>
      <c r="H590" s="252"/>
      <c r="I590" s="252"/>
    </row>
    <row r="591" spans="2:9" ht="27.75" customHeight="1">
      <c r="B591" s="260"/>
      <c r="C591" s="51" t="s">
        <v>43</v>
      </c>
      <c r="D591" s="264" t="s">
        <v>259</v>
      </c>
      <c r="E591" s="265"/>
      <c r="F591" s="265"/>
      <c r="G591" s="265"/>
      <c r="H591" s="265"/>
      <c r="I591" s="266"/>
    </row>
    <row r="592" spans="2:9">
      <c r="B592" s="262"/>
      <c r="C592" s="51" t="s">
        <v>44</v>
      </c>
      <c r="D592" s="252">
        <v>11003</v>
      </c>
      <c r="E592" s="252"/>
      <c r="F592" s="252"/>
      <c r="G592" s="252"/>
      <c r="H592" s="252"/>
      <c r="I592" s="252"/>
    </row>
    <row r="593" spans="2:10">
      <c r="B593" s="247"/>
      <c r="C593" s="247"/>
      <c r="D593" s="297"/>
      <c r="E593" s="297"/>
      <c r="F593" s="297"/>
      <c r="G593" s="297"/>
      <c r="H593" s="297"/>
    </row>
    <row r="594" spans="2:10">
      <c r="B594" s="251" t="s">
        <v>131</v>
      </c>
      <c r="C594" s="251"/>
      <c r="D594" s="252" t="s">
        <v>154</v>
      </c>
      <c r="E594" s="252"/>
      <c r="F594" s="252"/>
      <c r="G594" s="252"/>
      <c r="H594" s="252"/>
      <c r="I594" s="252"/>
    </row>
    <row r="596" spans="2:10" ht="41.25" customHeight="1">
      <c r="B596" s="39"/>
      <c r="C596" s="39"/>
      <c r="D596" s="301" t="s">
        <v>134</v>
      </c>
      <c r="E596" s="302"/>
      <c r="F596" s="301" t="s">
        <v>135</v>
      </c>
      <c r="G596" s="302"/>
      <c r="H596" s="303" t="s">
        <v>136</v>
      </c>
      <c r="I596" s="303" t="s">
        <v>137</v>
      </c>
      <c r="J596" s="303" t="s">
        <v>138</v>
      </c>
    </row>
    <row r="597" spans="2:10" ht="27">
      <c r="B597" s="51" t="s">
        <v>139</v>
      </c>
      <c r="C597" s="54">
        <v>1137</v>
      </c>
      <c r="D597" s="3" t="s">
        <v>2</v>
      </c>
      <c r="E597" s="3" t="s">
        <v>140</v>
      </c>
      <c r="F597" s="3" t="s">
        <v>2</v>
      </c>
      <c r="G597" s="3" t="s">
        <v>140</v>
      </c>
      <c r="H597" s="304"/>
      <c r="I597" s="304"/>
      <c r="J597" s="304"/>
    </row>
    <row r="598" spans="2:10">
      <c r="B598" s="51" t="s">
        <v>141</v>
      </c>
      <c r="C598" s="54">
        <v>11003</v>
      </c>
      <c r="D598" s="3">
        <v>1</v>
      </c>
      <c r="E598" s="3">
        <v>2</v>
      </c>
      <c r="F598" s="3">
        <v>3</v>
      </c>
      <c r="G598" s="3">
        <v>4</v>
      </c>
      <c r="H598" s="3">
        <v>5</v>
      </c>
      <c r="I598" s="3">
        <v>6</v>
      </c>
      <c r="J598" s="3">
        <v>7</v>
      </c>
    </row>
    <row r="599" spans="2:10" ht="33.75" customHeight="1">
      <c r="B599" s="51" t="s">
        <v>142</v>
      </c>
      <c r="C599" s="264" t="s">
        <v>259</v>
      </c>
      <c r="D599" s="265"/>
      <c r="E599" s="265"/>
      <c r="F599" s="265"/>
      <c r="G599" s="265"/>
      <c r="H599" s="265"/>
      <c r="I599" s="265"/>
      <c r="J599" s="266"/>
    </row>
    <row r="600" spans="2:10" ht="60" customHeight="1">
      <c r="B600" s="51" t="s">
        <v>143</v>
      </c>
      <c r="C600" s="53" t="s">
        <v>307</v>
      </c>
      <c r="D600" s="40" t="s">
        <v>28</v>
      </c>
      <c r="E600" s="40" t="s">
        <v>28</v>
      </c>
      <c r="F600" s="40"/>
      <c r="G600" s="11"/>
      <c r="H600" s="40" t="s">
        <v>28</v>
      </c>
      <c r="I600" s="40" t="s">
        <v>28</v>
      </c>
      <c r="J600" s="40" t="s">
        <v>28</v>
      </c>
    </row>
    <row r="601" spans="2:10" ht="27">
      <c r="B601" s="51" t="s">
        <v>144</v>
      </c>
      <c r="C601" s="53" t="s">
        <v>169</v>
      </c>
      <c r="D601" s="40" t="s">
        <v>28</v>
      </c>
      <c r="E601" s="40" t="s">
        <v>28</v>
      </c>
      <c r="F601" s="40" t="s">
        <v>28</v>
      </c>
      <c r="G601" s="40" t="s">
        <v>27</v>
      </c>
      <c r="H601" s="40" t="s">
        <v>28</v>
      </c>
      <c r="I601" s="40" t="s">
        <v>28</v>
      </c>
      <c r="J601" s="40" t="s">
        <v>28</v>
      </c>
    </row>
    <row r="602" spans="2:10" ht="75.75" customHeight="1">
      <c r="B602" s="139" t="s">
        <v>254</v>
      </c>
      <c r="C602" s="53" t="s">
        <v>185</v>
      </c>
      <c r="D602" s="40" t="s">
        <v>28</v>
      </c>
      <c r="E602" s="40" t="s">
        <v>28</v>
      </c>
      <c r="F602" s="40" t="s">
        <v>28</v>
      </c>
      <c r="G602" s="11"/>
      <c r="H602" s="40" t="s">
        <v>28</v>
      </c>
      <c r="I602" s="40" t="s">
        <v>28</v>
      </c>
      <c r="J602" s="40" t="s">
        <v>28</v>
      </c>
    </row>
    <row r="603" spans="2:10">
      <c r="B603" s="305" t="s">
        <v>146</v>
      </c>
      <c r="C603" s="305"/>
      <c r="D603" s="39"/>
      <c r="E603" s="39"/>
      <c r="F603" s="39"/>
      <c r="G603" s="39"/>
      <c r="H603" s="39"/>
      <c r="I603" s="39"/>
      <c r="J603" s="39"/>
    </row>
    <row r="604" spans="2:10" ht="60" customHeight="1">
      <c r="B604" s="316" t="s">
        <v>258</v>
      </c>
      <c r="C604" s="316"/>
      <c r="D604" s="47">
        <v>100</v>
      </c>
      <c r="E604" s="47">
        <f t="shared" ref="E604:E608" si="23">D604</f>
        <v>100</v>
      </c>
      <c r="F604" s="47">
        <v>100</v>
      </c>
      <c r="G604" s="47">
        <f t="shared" ref="G604:G607" si="24">F604</f>
        <v>100</v>
      </c>
      <c r="H604" s="47">
        <v>100</v>
      </c>
      <c r="I604" s="47">
        <f>G604-H604</f>
        <v>0</v>
      </c>
      <c r="J604" s="11"/>
    </row>
    <row r="605" spans="2:10" ht="72" customHeight="1">
      <c r="B605" s="316" t="s">
        <v>201</v>
      </c>
      <c r="C605" s="316"/>
      <c r="D605" s="47">
        <v>2</v>
      </c>
      <c r="E605" s="47">
        <f t="shared" si="23"/>
        <v>2</v>
      </c>
      <c r="F605" s="47">
        <v>2</v>
      </c>
      <c r="G605" s="47">
        <f t="shared" si="24"/>
        <v>2</v>
      </c>
      <c r="H605" s="47">
        <v>2</v>
      </c>
      <c r="I605" s="47">
        <f t="shared" ref="I605:I608" si="25">G605-H605</f>
        <v>0</v>
      </c>
      <c r="J605" s="11"/>
    </row>
    <row r="606" spans="2:10" ht="30.75" customHeight="1">
      <c r="B606" s="316" t="s">
        <v>202</v>
      </c>
      <c r="C606" s="316"/>
      <c r="D606" s="47">
        <v>100</v>
      </c>
      <c r="E606" s="47">
        <f t="shared" si="23"/>
        <v>100</v>
      </c>
      <c r="F606" s="47">
        <v>100</v>
      </c>
      <c r="G606" s="47">
        <f t="shared" si="24"/>
        <v>100</v>
      </c>
      <c r="H606" s="47">
        <v>100</v>
      </c>
      <c r="I606" s="47">
        <f t="shared" si="25"/>
        <v>0</v>
      </c>
      <c r="J606" s="11"/>
    </row>
    <row r="607" spans="2:10" ht="29.25" customHeight="1">
      <c r="B607" s="316" t="s">
        <v>203</v>
      </c>
      <c r="C607" s="316"/>
      <c r="D607" s="47">
        <v>3</v>
      </c>
      <c r="E607" s="47">
        <f t="shared" si="23"/>
        <v>3</v>
      </c>
      <c r="F607" s="47">
        <v>3</v>
      </c>
      <c r="G607" s="47">
        <f t="shared" si="24"/>
        <v>3</v>
      </c>
      <c r="H607" s="47">
        <v>3</v>
      </c>
      <c r="I607" s="47">
        <f t="shared" si="25"/>
        <v>0</v>
      </c>
      <c r="J607" s="11"/>
    </row>
    <row r="608" spans="2:10" ht="30" customHeight="1">
      <c r="B608" s="316" t="s">
        <v>204</v>
      </c>
      <c r="C608" s="316"/>
      <c r="D608" s="47">
        <v>100</v>
      </c>
      <c r="E608" s="47">
        <f t="shared" si="23"/>
        <v>100</v>
      </c>
      <c r="F608" s="47">
        <v>100</v>
      </c>
      <c r="G608" s="47">
        <f>F608</f>
        <v>100</v>
      </c>
      <c r="H608" s="47">
        <v>100</v>
      </c>
      <c r="I608" s="47">
        <f t="shared" si="25"/>
        <v>0</v>
      </c>
      <c r="J608" s="11"/>
    </row>
    <row r="609" spans="2:11" s="141" customFormat="1" ht="129" customHeight="1">
      <c r="B609" s="330" t="s">
        <v>147</v>
      </c>
      <c r="C609" s="330"/>
      <c r="D609" s="197">
        <v>99896</v>
      </c>
      <c r="E609" s="197">
        <v>99600</v>
      </c>
      <c r="F609" s="197">
        <v>74922</v>
      </c>
      <c r="G609" s="197">
        <v>74700</v>
      </c>
      <c r="H609" s="197">
        <v>67768.19</v>
      </c>
      <c r="I609" s="197">
        <f>G609-H609</f>
        <v>6931.8099999999977</v>
      </c>
      <c r="J609" s="75" t="s">
        <v>338</v>
      </c>
      <c r="K609" s="166"/>
    </row>
    <row r="611" spans="2:11" s="159" customFormat="1"/>
    <row r="612" spans="2:11" s="159" customFormat="1"/>
    <row r="613" spans="2:11">
      <c r="B613" s="161" t="s">
        <v>331</v>
      </c>
      <c r="C613" s="296" t="s">
        <v>70</v>
      </c>
      <c r="D613" s="296"/>
      <c r="E613" s="296"/>
      <c r="F613" s="249" t="s">
        <v>71</v>
      </c>
      <c r="G613" s="249"/>
      <c r="H613" s="250" t="s">
        <v>155</v>
      </c>
      <c r="I613" s="250"/>
      <c r="J613" s="250"/>
    </row>
    <row r="614" spans="2:11">
      <c r="C614" s="8"/>
      <c r="D614" s="8"/>
      <c r="E614" s="1"/>
      <c r="F614" s="249" t="s">
        <v>72</v>
      </c>
      <c r="G614" s="249"/>
      <c r="H614" s="249" t="s">
        <v>73</v>
      </c>
      <c r="I614" s="249"/>
      <c r="J614" s="249"/>
    </row>
    <row r="615" spans="2:11">
      <c r="B615" s="50" t="s">
        <v>74</v>
      </c>
      <c r="D615" s="8"/>
      <c r="E615" s="8"/>
      <c r="F615" s="8"/>
      <c r="G615" s="8"/>
    </row>
    <row r="616" spans="2:11" ht="16.5" customHeight="1">
      <c r="C616" s="296" t="s">
        <v>75</v>
      </c>
      <c r="D616" s="296"/>
      <c r="E616" s="296"/>
      <c r="F616" s="249" t="s">
        <v>71</v>
      </c>
      <c r="G616" s="249"/>
      <c r="H616" s="250" t="s">
        <v>242</v>
      </c>
      <c r="I616" s="250"/>
      <c r="J616" s="250"/>
    </row>
    <row r="617" spans="2:11">
      <c r="C617" s="8"/>
      <c r="D617" s="8"/>
      <c r="E617" s="8"/>
      <c r="F617" s="249" t="s">
        <v>72</v>
      </c>
      <c r="G617" s="249"/>
      <c r="H617" s="249" t="s">
        <v>73</v>
      </c>
      <c r="I617" s="249"/>
      <c r="J617" s="249"/>
    </row>
    <row r="618" spans="2:11" s="159" customFormat="1"/>
    <row r="619" spans="2:11" s="159" customFormat="1"/>
    <row r="620" spans="2:11" s="159" customFormat="1"/>
    <row r="621" spans="2:11">
      <c r="H621" s="13"/>
      <c r="I621" s="267" t="s">
        <v>132</v>
      </c>
      <c r="J621" s="267"/>
    </row>
    <row r="622" spans="2:11">
      <c r="F622" s="52"/>
      <c r="G622" s="52"/>
      <c r="H622" s="52"/>
    </row>
    <row r="623" spans="2:11">
      <c r="B623" s="268" t="s">
        <v>126</v>
      </c>
      <c r="C623" s="268"/>
      <c r="D623" s="268"/>
      <c r="E623" s="268"/>
      <c r="F623" s="268"/>
      <c r="G623" s="268"/>
      <c r="H623" s="268"/>
      <c r="I623" s="268"/>
    </row>
    <row r="624" spans="2:11">
      <c r="B624" s="268" t="s">
        <v>133</v>
      </c>
      <c r="C624" s="268"/>
      <c r="D624" s="268"/>
      <c r="E624" s="268"/>
      <c r="F624" s="268"/>
      <c r="G624" s="268"/>
      <c r="H624" s="268"/>
      <c r="I624" s="268"/>
    </row>
    <row r="625" spans="2:10">
      <c r="B625" s="268" t="s">
        <v>332</v>
      </c>
      <c r="C625" s="268"/>
      <c r="D625" s="268"/>
      <c r="E625" s="268"/>
      <c r="F625" s="268"/>
      <c r="G625" s="268"/>
      <c r="H625" s="268"/>
      <c r="I625" s="268"/>
    </row>
    <row r="626" spans="2:10">
      <c r="B626" s="84"/>
      <c r="C626" s="84"/>
      <c r="D626" s="84"/>
      <c r="E626" s="84"/>
      <c r="F626" s="84"/>
      <c r="G626" s="84"/>
      <c r="H626" s="84"/>
      <c r="I626" s="84"/>
    </row>
    <row r="627" spans="2:10">
      <c r="J627" s="12"/>
    </row>
    <row r="628" spans="2:10">
      <c r="B628" s="251" t="s">
        <v>29</v>
      </c>
      <c r="C628" s="51" t="s">
        <v>30</v>
      </c>
      <c r="D628" s="275" t="s">
        <v>226</v>
      </c>
      <c r="E628" s="255"/>
      <c r="F628" s="255"/>
      <c r="G628" s="255"/>
      <c r="H628" s="255"/>
      <c r="I628" s="276"/>
      <c r="J628" s="12"/>
    </row>
    <row r="629" spans="2:10">
      <c r="B629" s="251"/>
      <c r="C629" s="51" t="s">
        <v>31</v>
      </c>
      <c r="D629" s="252">
        <v>104001</v>
      </c>
      <c r="E629" s="252"/>
      <c r="F629" s="252"/>
      <c r="G629" s="252"/>
      <c r="H629" s="252"/>
      <c r="I629" s="252"/>
    </row>
    <row r="630" spans="2:10">
      <c r="B630" s="247"/>
      <c r="C630" s="247"/>
      <c r="D630" s="247"/>
      <c r="E630" s="247"/>
      <c r="F630" s="247"/>
      <c r="G630" s="247"/>
      <c r="H630" s="247"/>
      <c r="I630" s="247"/>
    </row>
    <row r="631" spans="2:10">
      <c r="B631" s="251" t="s">
        <v>32</v>
      </c>
      <c r="C631" s="51" t="s">
        <v>30</v>
      </c>
      <c r="D631" s="275" t="s">
        <v>150</v>
      </c>
      <c r="E631" s="255"/>
      <c r="F631" s="255"/>
      <c r="G631" s="255"/>
      <c r="H631" s="255"/>
      <c r="I631" s="276"/>
    </row>
    <row r="632" spans="2:10">
      <c r="B632" s="251"/>
      <c r="C632" s="51" t="s">
        <v>31</v>
      </c>
      <c r="D632" s="252">
        <v>104021</v>
      </c>
      <c r="E632" s="252"/>
      <c r="F632" s="252"/>
      <c r="G632" s="252"/>
      <c r="H632" s="252"/>
      <c r="I632" s="252"/>
    </row>
    <row r="633" spans="2:10">
      <c r="B633" s="255"/>
      <c r="C633" s="255"/>
      <c r="D633" s="255"/>
      <c r="E633" s="255"/>
      <c r="F633" s="255"/>
      <c r="G633" s="255"/>
      <c r="H633" s="255"/>
      <c r="I633" s="255"/>
    </row>
    <row r="634" spans="2:10">
      <c r="B634" s="251" t="s">
        <v>33</v>
      </c>
      <c r="C634" s="251"/>
      <c r="D634" s="275" t="s">
        <v>150</v>
      </c>
      <c r="E634" s="255"/>
      <c r="F634" s="255"/>
      <c r="G634" s="255"/>
      <c r="H634" s="255"/>
      <c r="I634" s="276"/>
    </row>
    <row r="635" spans="2:10">
      <c r="B635" s="247"/>
      <c r="C635" s="247"/>
      <c r="D635" s="297"/>
      <c r="E635" s="297"/>
      <c r="F635" s="297"/>
      <c r="G635" s="297"/>
      <c r="H635" s="297"/>
    </row>
    <row r="636" spans="2:10">
      <c r="B636" s="251" t="s">
        <v>34</v>
      </c>
      <c r="C636" s="251"/>
      <c r="D636" s="252">
        <v>1006</v>
      </c>
      <c r="E636" s="252"/>
      <c r="F636" s="252"/>
      <c r="G636" s="252"/>
      <c r="H636" s="252"/>
      <c r="I636" s="252"/>
    </row>
    <row r="637" spans="2:10">
      <c r="B637" s="255"/>
      <c r="C637" s="255"/>
      <c r="D637" s="255"/>
      <c r="E637" s="255"/>
      <c r="F637" s="255"/>
      <c r="G637" s="255"/>
      <c r="H637" s="255"/>
      <c r="I637" s="255"/>
    </row>
    <row r="638" spans="2:10">
      <c r="B638" s="256" t="s">
        <v>129</v>
      </c>
      <c r="C638" s="51" t="s">
        <v>37</v>
      </c>
      <c r="D638" s="257" t="s">
        <v>148</v>
      </c>
      <c r="E638" s="257"/>
      <c r="F638" s="257"/>
      <c r="G638" s="257"/>
      <c r="H638" s="257"/>
      <c r="I638" s="257"/>
    </row>
    <row r="639" spans="2:10">
      <c r="B639" s="256"/>
      <c r="C639" s="51" t="s">
        <v>38</v>
      </c>
      <c r="D639" s="293" t="s">
        <v>164</v>
      </c>
      <c r="E639" s="294"/>
      <c r="F639" s="294"/>
      <c r="G639" s="294"/>
      <c r="H639" s="294"/>
      <c r="I639" s="295"/>
    </row>
    <row r="640" spans="2:10">
      <c r="B640" s="256"/>
      <c r="C640" s="51" t="s">
        <v>39</v>
      </c>
      <c r="D640" s="257" t="s">
        <v>148</v>
      </c>
      <c r="E640" s="257"/>
      <c r="F640" s="257"/>
      <c r="G640" s="257"/>
      <c r="H640" s="257"/>
      <c r="I640" s="257"/>
    </row>
    <row r="641" spans="2:10">
      <c r="B641" s="247"/>
      <c r="C641" s="247"/>
      <c r="D641" s="297"/>
      <c r="E641" s="297"/>
      <c r="F641" s="297"/>
      <c r="G641" s="297"/>
      <c r="H641" s="297"/>
    </row>
    <row r="642" spans="2:10">
      <c r="B642" s="258" t="s">
        <v>130</v>
      </c>
      <c r="C642" s="51" t="s">
        <v>41</v>
      </c>
      <c r="D642" s="264" t="s">
        <v>210</v>
      </c>
      <c r="E642" s="265"/>
      <c r="F642" s="265"/>
      <c r="G642" s="265"/>
      <c r="H642" s="265"/>
      <c r="I642" s="266"/>
    </row>
    <row r="643" spans="2:10">
      <c r="B643" s="260"/>
      <c r="C643" s="51" t="s">
        <v>42</v>
      </c>
      <c r="D643" s="252">
        <v>1212</v>
      </c>
      <c r="E643" s="252"/>
      <c r="F643" s="252"/>
      <c r="G643" s="252"/>
      <c r="H643" s="252"/>
      <c r="I643" s="252"/>
    </row>
    <row r="644" spans="2:10">
      <c r="B644" s="260"/>
      <c r="C644" s="51" t="s">
        <v>43</v>
      </c>
      <c r="D644" s="264" t="s">
        <v>207</v>
      </c>
      <c r="E644" s="265"/>
      <c r="F644" s="265"/>
      <c r="G644" s="265"/>
      <c r="H644" s="265"/>
      <c r="I644" s="266"/>
    </row>
    <row r="645" spans="2:10">
      <c r="B645" s="262"/>
      <c r="C645" s="51" t="s">
        <v>44</v>
      </c>
      <c r="D645" s="252">
        <v>12002</v>
      </c>
      <c r="E645" s="252"/>
      <c r="F645" s="252"/>
      <c r="G645" s="252"/>
      <c r="H645" s="252"/>
      <c r="I645" s="252"/>
    </row>
    <row r="646" spans="2:10">
      <c r="B646" s="247"/>
      <c r="C646" s="247"/>
      <c r="D646" s="297"/>
      <c r="E646" s="297"/>
      <c r="F646" s="297"/>
      <c r="G646" s="297"/>
      <c r="H646" s="297"/>
    </row>
    <row r="647" spans="2:10">
      <c r="B647" s="251" t="s">
        <v>131</v>
      </c>
      <c r="C647" s="251"/>
      <c r="D647" s="252" t="s">
        <v>154</v>
      </c>
      <c r="E647" s="252"/>
      <c r="F647" s="252"/>
      <c r="G647" s="252"/>
      <c r="H647" s="252"/>
      <c r="I647" s="252"/>
    </row>
    <row r="649" spans="2:10" ht="48" customHeight="1">
      <c r="B649" s="39"/>
      <c r="C649" s="39"/>
      <c r="D649" s="301" t="s">
        <v>134</v>
      </c>
      <c r="E649" s="302"/>
      <c r="F649" s="301" t="s">
        <v>135</v>
      </c>
      <c r="G649" s="302"/>
      <c r="H649" s="303" t="s">
        <v>136</v>
      </c>
      <c r="I649" s="303" t="s">
        <v>137</v>
      </c>
      <c r="J649" s="303" t="s">
        <v>138</v>
      </c>
    </row>
    <row r="650" spans="2:10" ht="51" customHeight="1">
      <c r="B650" s="51" t="s">
        <v>139</v>
      </c>
      <c r="C650" s="54">
        <v>1212</v>
      </c>
      <c r="D650" s="3" t="s">
        <v>2</v>
      </c>
      <c r="E650" s="3" t="s">
        <v>140</v>
      </c>
      <c r="F650" s="3" t="s">
        <v>2</v>
      </c>
      <c r="G650" s="3" t="s">
        <v>140</v>
      </c>
      <c r="H650" s="304"/>
      <c r="I650" s="304"/>
      <c r="J650" s="304"/>
    </row>
    <row r="651" spans="2:10" ht="24" customHeight="1">
      <c r="B651" s="51" t="s">
        <v>141</v>
      </c>
      <c r="C651" s="54">
        <v>12002</v>
      </c>
      <c r="D651" s="3">
        <v>1</v>
      </c>
      <c r="E651" s="3">
        <v>2</v>
      </c>
      <c r="F651" s="3">
        <v>3</v>
      </c>
      <c r="G651" s="3">
        <v>4</v>
      </c>
      <c r="H651" s="3">
        <v>5</v>
      </c>
      <c r="I651" s="3">
        <v>6</v>
      </c>
      <c r="J651" s="3">
        <v>7</v>
      </c>
    </row>
    <row r="652" spans="2:10" ht="20.25" customHeight="1">
      <c r="B652" s="51" t="s">
        <v>142</v>
      </c>
      <c r="C652" s="264" t="s">
        <v>207</v>
      </c>
      <c r="D652" s="265"/>
      <c r="E652" s="265"/>
      <c r="F652" s="265"/>
      <c r="G652" s="265"/>
      <c r="H652" s="265"/>
      <c r="I652" s="265"/>
      <c r="J652" s="266"/>
    </row>
    <row r="653" spans="2:10" ht="114" customHeight="1">
      <c r="B653" s="51" t="s">
        <v>143</v>
      </c>
      <c r="C653" s="53" t="s">
        <v>208</v>
      </c>
      <c r="D653" s="40" t="s">
        <v>28</v>
      </c>
      <c r="E653" s="40" t="s">
        <v>28</v>
      </c>
      <c r="F653" s="40"/>
      <c r="G653" s="11"/>
      <c r="H653" s="40" t="s">
        <v>28</v>
      </c>
      <c r="I653" s="40" t="s">
        <v>28</v>
      </c>
      <c r="J653" s="40" t="s">
        <v>28</v>
      </c>
    </row>
    <row r="654" spans="2:10" ht="35.25" customHeight="1">
      <c r="B654" s="51" t="s">
        <v>144</v>
      </c>
      <c r="C654" s="53" t="s">
        <v>205</v>
      </c>
      <c r="D654" s="40" t="s">
        <v>28</v>
      </c>
      <c r="E654" s="40" t="s">
        <v>28</v>
      </c>
      <c r="F654" s="40" t="s">
        <v>28</v>
      </c>
      <c r="G654" s="40" t="s">
        <v>27</v>
      </c>
      <c r="H654" s="40" t="s">
        <v>28</v>
      </c>
      <c r="I654" s="40" t="s">
        <v>28</v>
      </c>
      <c r="J654" s="40" t="s">
        <v>28</v>
      </c>
    </row>
    <row r="655" spans="2:10" ht="129" customHeight="1">
      <c r="B655" s="145" t="s">
        <v>206</v>
      </c>
      <c r="C655" s="190" t="s">
        <v>308</v>
      </c>
      <c r="D655" s="40" t="s">
        <v>28</v>
      </c>
      <c r="E655" s="40" t="s">
        <v>28</v>
      </c>
      <c r="F655" s="40" t="s">
        <v>28</v>
      </c>
      <c r="G655" s="11"/>
      <c r="H655" s="40" t="s">
        <v>28</v>
      </c>
      <c r="I655" s="40" t="s">
        <v>28</v>
      </c>
      <c r="J655" s="40" t="s">
        <v>28</v>
      </c>
    </row>
    <row r="656" spans="2:10">
      <c r="B656" s="305" t="s">
        <v>146</v>
      </c>
      <c r="C656" s="305"/>
      <c r="D656" s="39"/>
      <c r="E656" s="39"/>
      <c r="F656" s="39"/>
      <c r="G656" s="39"/>
      <c r="H656" s="39"/>
      <c r="I656" s="39"/>
      <c r="J656" s="39"/>
    </row>
    <row r="657" spans="2:10" ht="17.25">
      <c r="B657" s="316" t="s">
        <v>209</v>
      </c>
      <c r="C657" s="316"/>
      <c r="D657" s="47">
        <v>502</v>
      </c>
      <c r="E657" s="47">
        <f t="shared" ref="E657:E658" si="26">D657</f>
        <v>502</v>
      </c>
      <c r="F657" s="47">
        <v>502</v>
      </c>
      <c r="G657" s="47">
        <f t="shared" ref="G657:H658" si="27">F657</f>
        <v>502</v>
      </c>
      <c r="H657" s="47">
        <f t="shared" si="27"/>
        <v>502</v>
      </c>
      <c r="I657" s="47">
        <f>G657-H657</f>
        <v>0</v>
      </c>
      <c r="J657" s="11"/>
    </row>
    <row r="658" spans="2:10" ht="49.5" customHeight="1">
      <c r="B658" s="306" t="s">
        <v>147</v>
      </c>
      <c r="C658" s="306"/>
      <c r="D658" s="194">
        <v>64596984</v>
      </c>
      <c r="E658" s="194">
        <f t="shared" si="26"/>
        <v>64596984</v>
      </c>
      <c r="F658" s="194">
        <v>48447738</v>
      </c>
      <c r="G658" s="194">
        <f t="shared" si="27"/>
        <v>48447738</v>
      </c>
      <c r="H658" s="194">
        <v>48447738</v>
      </c>
      <c r="I658" s="194">
        <f>G658-H658</f>
        <v>0</v>
      </c>
      <c r="J658" s="11"/>
    </row>
    <row r="660" spans="2:10" s="159" customFormat="1"/>
    <row r="662" spans="2:10">
      <c r="B662" s="161" t="s">
        <v>331</v>
      </c>
      <c r="C662" s="296" t="s">
        <v>70</v>
      </c>
      <c r="D662" s="296"/>
      <c r="E662" s="296"/>
      <c r="F662" s="249" t="s">
        <v>71</v>
      </c>
      <c r="G662" s="249"/>
      <c r="H662" s="250" t="s">
        <v>155</v>
      </c>
      <c r="I662" s="250"/>
      <c r="J662" s="250"/>
    </row>
    <row r="663" spans="2:10">
      <c r="C663" s="8"/>
      <c r="D663" s="8"/>
      <c r="E663" s="1"/>
      <c r="F663" s="249" t="s">
        <v>72</v>
      </c>
      <c r="G663" s="249"/>
      <c r="H663" s="249" t="s">
        <v>73</v>
      </c>
      <c r="I663" s="249"/>
      <c r="J663" s="249"/>
    </row>
    <row r="664" spans="2:10">
      <c r="B664" s="50" t="s">
        <v>74</v>
      </c>
      <c r="D664" s="8"/>
      <c r="E664" s="8"/>
      <c r="F664" s="8"/>
      <c r="G664" s="8"/>
    </row>
    <row r="665" spans="2:10" ht="16.5" customHeight="1">
      <c r="C665" s="296" t="s">
        <v>75</v>
      </c>
      <c r="D665" s="296"/>
      <c r="E665" s="296"/>
      <c r="F665" s="249" t="s">
        <v>71</v>
      </c>
      <c r="G665" s="249"/>
      <c r="H665" s="250" t="s">
        <v>242</v>
      </c>
      <c r="I665" s="250"/>
      <c r="J665" s="250"/>
    </row>
    <row r="666" spans="2:10">
      <c r="C666" s="8"/>
      <c r="D666" s="8"/>
      <c r="E666" s="8"/>
      <c r="F666" s="249" t="s">
        <v>72</v>
      </c>
      <c r="G666" s="249"/>
      <c r="H666" s="249" t="s">
        <v>73</v>
      </c>
      <c r="I666" s="249"/>
      <c r="J666" s="249"/>
    </row>
    <row r="667" spans="2:10" s="159" customFormat="1">
      <c r="C667" s="8"/>
      <c r="D667" s="8"/>
      <c r="E667" s="8"/>
      <c r="F667" s="176"/>
      <c r="G667" s="176"/>
      <c r="H667" s="176"/>
      <c r="I667" s="176"/>
      <c r="J667" s="176"/>
    </row>
    <row r="668" spans="2:10" s="159" customFormat="1">
      <c r="C668" s="8"/>
      <c r="D668" s="8"/>
      <c r="E668" s="8"/>
      <c r="F668" s="176"/>
      <c r="G668" s="176"/>
      <c r="H668" s="176"/>
      <c r="I668" s="176"/>
      <c r="J668" s="176"/>
    </row>
    <row r="669" spans="2:10">
      <c r="H669" s="13"/>
      <c r="I669" s="267" t="s">
        <v>132</v>
      </c>
      <c r="J669" s="267"/>
    </row>
    <row r="670" spans="2:10">
      <c r="F670" s="52"/>
      <c r="G670" s="52"/>
      <c r="H670" s="52"/>
    </row>
    <row r="671" spans="2:10">
      <c r="B671" s="268" t="s">
        <v>126</v>
      </c>
      <c r="C671" s="268"/>
      <c r="D671" s="268"/>
      <c r="E671" s="268"/>
      <c r="F671" s="268"/>
      <c r="G671" s="268"/>
      <c r="H671" s="268"/>
      <c r="I671" s="268"/>
    </row>
    <row r="672" spans="2:10">
      <c r="B672" s="268" t="s">
        <v>133</v>
      </c>
      <c r="C672" s="268"/>
      <c r="D672" s="268"/>
      <c r="E672" s="268"/>
      <c r="F672" s="268"/>
      <c r="G672" s="268"/>
      <c r="H672" s="268"/>
      <c r="I672" s="268"/>
    </row>
    <row r="673" spans="2:10">
      <c r="B673" s="268" t="s">
        <v>332</v>
      </c>
      <c r="C673" s="268"/>
      <c r="D673" s="268"/>
      <c r="E673" s="268"/>
      <c r="F673" s="268"/>
      <c r="G673" s="268"/>
      <c r="H673" s="268"/>
      <c r="I673" s="268"/>
    </row>
    <row r="674" spans="2:10">
      <c r="J674" s="12"/>
    </row>
    <row r="675" spans="2:10">
      <c r="B675" s="251" t="s">
        <v>29</v>
      </c>
      <c r="C675" s="51" t="s">
        <v>30</v>
      </c>
      <c r="D675" s="275" t="s">
        <v>229</v>
      </c>
      <c r="E675" s="255"/>
      <c r="F675" s="255"/>
      <c r="G675" s="255"/>
      <c r="H675" s="255"/>
      <c r="I675" s="276"/>
      <c r="J675" s="12"/>
    </row>
    <row r="676" spans="2:10">
      <c r="B676" s="251"/>
      <c r="C676" s="51" t="s">
        <v>31</v>
      </c>
      <c r="D676" s="252">
        <v>104016</v>
      </c>
      <c r="E676" s="252"/>
      <c r="F676" s="252"/>
      <c r="G676" s="252"/>
      <c r="H676" s="252"/>
      <c r="I676" s="252"/>
    </row>
    <row r="677" spans="2:10">
      <c r="B677" s="247"/>
      <c r="C677" s="247"/>
      <c r="D677" s="247"/>
      <c r="E677" s="247"/>
      <c r="F677" s="247"/>
      <c r="G677" s="247"/>
      <c r="H677" s="247"/>
      <c r="I677" s="247"/>
    </row>
    <row r="678" spans="2:10">
      <c r="B678" s="251" t="s">
        <v>32</v>
      </c>
      <c r="C678" s="51" t="s">
        <v>30</v>
      </c>
      <c r="D678" s="275" t="s">
        <v>150</v>
      </c>
      <c r="E678" s="255"/>
      <c r="F678" s="255"/>
      <c r="G678" s="255"/>
      <c r="H678" s="255"/>
      <c r="I678" s="276"/>
    </row>
    <row r="679" spans="2:10">
      <c r="B679" s="251"/>
      <c r="C679" s="51" t="s">
        <v>31</v>
      </c>
      <c r="D679" s="252">
        <v>104021</v>
      </c>
      <c r="E679" s="252"/>
      <c r="F679" s="252"/>
      <c r="G679" s="252"/>
      <c r="H679" s="252"/>
      <c r="I679" s="252"/>
    </row>
    <row r="680" spans="2:10">
      <c r="B680" s="255"/>
      <c r="C680" s="255"/>
      <c r="D680" s="255"/>
      <c r="E680" s="255"/>
      <c r="F680" s="255"/>
      <c r="G680" s="255"/>
      <c r="H680" s="255"/>
      <c r="I680" s="255"/>
    </row>
    <row r="681" spans="2:10">
      <c r="B681" s="251" t="s">
        <v>33</v>
      </c>
      <c r="C681" s="251"/>
      <c r="D681" s="275" t="s">
        <v>150</v>
      </c>
      <c r="E681" s="255"/>
      <c r="F681" s="255"/>
      <c r="G681" s="255"/>
      <c r="H681" s="255"/>
      <c r="I681" s="276"/>
    </row>
    <row r="682" spans="2:10">
      <c r="B682" s="247"/>
      <c r="C682" s="247"/>
      <c r="D682" s="297"/>
      <c r="E682" s="297"/>
      <c r="F682" s="297"/>
      <c r="G682" s="297"/>
      <c r="H682" s="297"/>
    </row>
    <row r="683" spans="2:10">
      <c r="B683" s="251" t="s">
        <v>34</v>
      </c>
      <c r="C683" s="251"/>
      <c r="D683" s="252">
        <v>1006</v>
      </c>
      <c r="E683" s="252"/>
      <c r="F683" s="252"/>
      <c r="G683" s="252"/>
      <c r="H683" s="252"/>
      <c r="I683" s="252"/>
    </row>
    <row r="684" spans="2:10">
      <c r="B684" s="255"/>
      <c r="C684" s="255"/>
      <c r="D684" s="255"/>
      <c r="E684" s="255"/>
      <c r="F684" s="255"/>
      <c r="G684" s="255"/>
      <c r="H684" s="255"/>
      <c r="I684" s="255"/>
    </row>
    <row r="685" spans="2:10">
      <c r="B685" s="256" t="s">
        <v>129</v>
      </c>
      <c r="C685" s="51" t="s">
        <v>37</v>
      </c>
      <c r="D685" s="252">
        <v>10</v>
      </c>
      <c r="E685" s="252"/>
      <c r="F685" s="252"/>
      <c r="G685" s="252"/>
      <c r="H685" s="252"/>
      <c r="I685" s="252"/>
    </row>
    <row r="686" spans="2:10">
      <c r="B686" s="256"/>
      <c r="C686" s="51" t="s">
        <v>38</v>
      </c>
      <c r="D686" s="275" t="s">
        <v>156</v>
      </c>
      <c r="E686" s="255"/>
      <c r="F686" s="255"/>
      <c r="G686" s="255"/>
      <c r="H686" s="255"/>
      <c r="I686" s="276"/>
    </row>
    <row r="687" spans="2:10">
      <c r="B687" s="256"/>
      <c r="C687" s="51" t="s">
        <v>39</v>
      </c>
      <c r="D687" s="275" t="s">
        <v>149</v>
      </c>
      <c r="E687" s="255"/>
      <c r="F687" s="255"/>
      <c r="G687" s="255"/>
      <c r="H687" s="255"/>
      <c r="I687" s="276"/>
    </row>
    <row r="688" spans="2:10">
      <c r="B688" s="247"/>
      <c r="C688" s="247"/>
      <c r="D688" s="297"/>
      <c r="E688" s="297"/>
      <c r="F688" s="297"/>
      <c r="G688" s="297"/>
      <c r="H688" s="297"/>
    </row>
    <row r="689" spans="2:10">
      <c r="B689" s="258" t="s">
        <v>130</v>
      </c>
      <c r="C689" s="51" t="s">
        <v>41</v>
      </c>
      <c r="D689" s="264" t="s">
        <v>216</v>
      </c>
      <c r="E689" s="265"/>
      <c r="F689" s="265"/>
      <c r="G689" s="265"/>
      <c r="H689" s="265"/>
      <c r="I689" s="266"/>
    </row>
    <row r="690" spans="2:10">
      <c r="B690" s="260"/>
      <c r="C690" s="51" t="s">
        <v>42</v>
      </c>
      <c r="D690" s="252">
        <v>1015</v>
      </c>
      <c r="E690" s="252"/>
      <c r="F690" s="252"/>
      <c r="G690" s="252"/>
      <c r="H690" s="252"/>
      <c r="I690" s="252"/>
    </row>
    <row r="691" spans="2:10">
      <c r="B691" s="260"/>
      <c r="C691" s="51" t="s">
        <v>43</v>
      </c>
      <c r="D691" s="264" t="s">
        <v>168</v>
      </c>
      <c r="E691" s="265"/>
      <c r="F691" s="265"/>
      <c r="G691" s="265"/>
      <c r="H691" s="265"/>
      <c r="I691" s="266"/>
    </row>
    <row r="692" spans="2:10">
      <c r="B692" s="262"/>
      <c r="C692" s="51" t="s">
        <v>44</v>
      </c>
      <c r="D692" s="252">
        <v>12001</v>
      </c>
      <c r="E692" s="252"/>
      <c r="F692" s="252"/>
      <c r="G692" s="252"/>
      <c r="H692" s="252"/>
      <c r="I692" s="252"/>
    </row>
    <row r="693" spans="2:10">
      <c r="B693" s="247"/>
      <c r="C693" s="247"/>
      <c r="D693" s="297"/>
      <c r="E693" s="297"/>
      <c r="F693" s="297"/>
      <c r="G693" s="297"/>
      <c r="H693" s="297"/>
    </row>
    <row r="694" spans="2:10">
      <c r="B694" s="251" t="s">
        <v>131</v>
      </c>
      <c r="C694" s="251"/>
      <c r="D694" s="252"/>
      <c r="E694" s="252"/>
      <c r="F694" s="252"/>
      <c r="G694" s="252"/>
      <c r="H694" s="252"/>
      <c r="I694" s="252"/>
    </row>
    <row r="696" spans="2:10" ht="54" customHeight="1">
      <c r="B696" s="39"/>
      <c r="C696" s="39"/>
      <c r="D696" s="301" t="s">
        <v>134</v>
      </c>
      <c r="E696" s="302"/>
      <c r="F696" s="301" t="s">
        <v>135</v>
      </c>
      <c r="G696" s="302"/>
      <c r="H696" s="303" t="s">
        <v>136</v>
      </c>
      <c r="I696" s="303" t="s">
        <v>137</v>
      </c>
      <c r="J696" s="303" t="s">
        <v>138</v>
      </c>
    </row>
    <row r="697" spans="2:10" ht="27">
      <c r="B697" s="51" t="s">
        <v>139</v>
      </c>
      <c r="C697" s="54">
        <v>1015</v>
      </c>
      <c r="D697" s="3" t="s">
        <v>2</v>
      </c>
      <c r="E697" s="3" t="s">
        <v>140</v>
      </c>
      <c r="F697" s="3" t="s">
        <v>2</v>
      </c>
      <c r="G697" s="3" t="s">
        <v>140</v>
      </c>
      <c r="H697" s="304"/>
      <c r="I697" s="304"/>
      <c r="J697" s="304"/>
    </row>
    <row r="698" spans="2:10">
      <c r="B698" s="51" t="s">
        <v>141</v>
      </c>
      <c r="C698" s="54">
        <v>12001</v>
      </c>
      <c r="D698" s="3">
        <v>1</v>
      </c>
      <c r="E698" s="3">
        <v>2</v>
      </c>
      <c r="F698" s="3">
        <v>3</v>
      </c>
      <c r="G698" s="3">
        <v>4</v>
      </c>
      <c r="H698" s="3">
        <v>5</v>
      </c>
      <c r="I698" s="3">
        <v>6</v>
      </c>
      <c r="J698" s="3">
        <v>7</v>
      </c>
    </row>
    <row r="699" spans="2:10" ht="37.5" customHeight="1">
      <c r="B699" s="51" t="s">
        <v>142</v>
      </c>
      <c r="C699" s="264" t="s">
        <v>168</v>
      </c>
      <c r="D699" s="265"/>
      <c r="E699" s="265"/>
      <c r="F699" s="265"/>
      <c r="G699" s="265"/>
      <c r="H699" s="265"/>
      <c r="I699" s="265"/>
      <c r="J699" s="266"/>
    </row>
    <row r="700" spans="2:10" ht="120" customHeight="1">
      <c r="B700" s="51" t="s">
        <v>143</v>
      </c>
      <c r="C700" s="53" t="s">
        <v>211</v>
      </c>
      <c r="D700" s="40" t="s">
        <v>28</v>
      </c>
      <c r="E700" s="40" t="s">
        <v>28</v>
      </c>
      <c r="F700" s="40"/>
      <c r="G700" s="11"/>
      <c r="H700" s="40" t="s">
        <v>28</v>
      </c>
      <c r="I700" s="40" t="s">
        <v>28</v>
      </c>
      <c r="J700" s="40" t="s">
        <v>28</v>
      </c>
    </row>
    <row r="701" spans="2:10" ht="32.25" customHeight="1">
      <c r="B701" s="51" t="s">
        <v>144</v>
      </c>
      <c r="C701" s="53" t="s">
        <v>205</v>
      </c>
      <c r="D701" s="40" t="s">
        <v>28</v>
      </c>
      <c r="E701" s="40" t="s">
        <v>28</v>
      </c>
      <c r="F701" s="40" t="s">
        <v>28</v>
      </c>
      <c r="G701" s="40" t="s">
        <v>27</v>
      </c>
      <c r="H701" s="40" t="s">
        <v>28</v>
      </c>
      <c r="I701" s="40" t="s">
        <v>28</v>
      </c>
      <c r="J701" s="40" t="s">
        <v>28</v>
      </c>
    </row>
    <row r="702" spans="2:10" s="159" customFormat="1" ht="42.75" customHeight="1">
      <c r="B702" s="188" t="s">
        <v>309</v>
      </c>
      <c r="C702" s="190" t="s">
        <v>183</v>
      </c>
      <c r="D702" s="40"/>
      <c r="E702" s="40"/>
      <c r="F702" s="40"/>
      <c r="G702" s="40"/>
      <c r="H702" s="40"/>
      <c r="I702" s="40"/>
      <c r="J702" s="40"/>
    </row>
    <row r="703" spans="2:10" ht="45.75" customHeight="1">
      <c r="B703" s="144" t="s">
        <v>206</v>
      </c>
      <c r="C703" s="53" t="s">
        <v>212</v>
      </c>
      <c r="D703" s="40" t="s">
        <v>28</v>
      </c>
      <c r="E703" s="40" t="s">
        <v>28</v>
      </c>
      <c r="F703" s="40" t="s">
        <v>28</v>
      </c>
      <c r="G703" s="11"/>
      <c r="H703" s="40" t="s">
        <v>28</v>
      </c>
      <c r="I703" s="40" t="s">
        <v>28</v>
      </c>
      <c r="J703" s="40" t="s">
        <v>28</v>
      </c>
    </row>
    <row r="704" spans="2:10" ht="22.5" customHeight="1">
      <c r="B704" s="305" t="s">
        <v>146</v>
      </c>
      <c r="C704" s="305"/>
      <c r="D704" s="39"/>
      <c r="E704" s="39"/>
      <c r="F704" s="39"/>
      <c r="G704" s="39"/>
      <c r="H704" s="39"/>
      <c r="I704" s="39"/>
      <c r="J704" s="39"/>
    </row>
    <row r="705" spans="2:10" ht="91.5" customHeight="1">
      <c r="B705" s="331" t="s">
        <v>213</v>
      </c>
      <c r="C705" s="332"/>
      <c r="D705" s="47"/>
      <c r="E705" s="47">
        <v>517</v>
      </c>
      <c r="F705" s="47"/>
      <c r="G705" s="47">
        <v>517</v>
      </c>
      <c r="H705" s="47">
        <v>323</v>
      </c>
      <c r="I705" s="47">
        <f>G705-H705</f>
        <v>194</v>
      </c>
      <c r="J705" s="65" t="s">
        <v>339</v>
      </c>
    </row>
    <row r="706" spans="2:10" ht="91.5" customHeight="1">
      <c r="B706" s="310" t="s">
        <v>147</v>
      </c>
      <c r="C706" s="311"/>
      <c r="D706" s="196"/>
      <c r="E706" s="196">
        <v>32976</v>
      </c>
      <c r="F706" s="196"/>
      <c r="G706" s="196">
        <v>20568</v>
      </c>
      <c r="H706" s="196">
        <v>15521.96</v>
      </c>
      <c r="I706" s="196">
        <f>G706-H706</f>
        <v>5046.0400000000009</v>
      </c>
      <c r="J706" s="65" t="s">
        <v>339</v>
      </c>
    </row>
    <row r="709" spans="2:10" s="159" customFormat="1"/>
    <row r="710" spans="2:10">
      <c r="B710" s="161" t="s">
        <v>331</v>
      </c>
      <c r="C710" s="296" t="s">
        <v>70</v>
      </c>
      <c r="D710" s="296"/>
      <c r="E710" s="296"/>
      <c r="F710" s="249" t="s">
        <v>71</v>
      </c>
      <c r="G710" s="249"/>
      <c r="H710" s="250" t="s">
        <v>155</v>
      </c>
      <c r="I710" s="250"/>
      <c r="J710" s="250"/>
    </row>
    <row r="711" spans="2:10">
      <c r="C711" s="8"/>
      <c r="D711" s="8"/>
      <c r="E711" s="1"/>
      <c r="F711" s="249" t="s">
        <v>72</v>
      </c>
      <c r="G711" s="249"/>
      <c r="H711" s="249" t="s">
        <v>73</v>
      </c>
      <c r="I711" s="249"/>
      <c r="J711" s="249"/>
    </row>
    <row r="712" spans="2:10">
      <c r="B712" s="50" t="s">
        <v>74</v>
      </c>
      <c r="D712" s="8"/>
      <c r="E712" s="8"/>
      <c r="F712" s="8"/>
      <c r="G712" s="8"/>
    </row>
    <row r="713" spans="2:10" ht="16.5" customHeight="1">
      <c r="C713" s="296" t="s">
        <v>75</v>
      </c>
      <c r="D713" s="296"/>
      <c r="E713" s="296"/>
      <c r="F713" s="249" t="s">
        <v>71</v>
      </c>
      <c r="G713" s="249"/>
      <c r="H713" s="250" t="s">
        <v>242</v>
      </c>
      <c r="I713" s="250"/>
      <c r="J713" s="250"/>
    </row>
    <row r="714" spans="2:10">
      <c r="C714" s="8"/>
      <c r="D714" s="8"/>
      <c r="E714" s="8"/>
      <c r="F714" s="249" t="s">
        <v>72</v>
      </c>
      <c r="G714" s="249"/>
      <c r="H714" s="249" t="s">
        <v>73</v>
      </c>
      <c r="I714" s="249"/>
      <c r="J714" s="249"/>
    </row>
    <row r="716" spans="2:10" s="159" customFormat="1"/>
    <row r="717" spans="2:10">
      <c r="H717" s="13"/>
      <c r="I717" s="267" t="s">
        <v>132</v>
      </c>
      <c r="J717" s="267"/>
    </row>
    <row r="718" spans="2:10">
      <c r="F718" s="94"/>
      <c r="G718" s="94"/>
      <c r="H718" s="94"/>
    </row>
    <row r="719" spans="2:10">
      <c r="B719" s="268" t="s">
        <v>126</v>
      </c>
      <c r="C719" s="268"/>
      <c r="D719" s="268"/>
      <c r="E719" s="268"/>
      <c r="F719" s="268"/>
      <c r="G719" s="268"/>
      <c r="H719" s="268"/>
      <c r="I719" s="268"/>
    </row>
    <row r="720" spans="2:10">
      <c r="B720" s="268" t="s">
        <v>133</v>
      </c>
      <c r="C720" s="268"/>
      <c r="D720" s="268"/>
      <c r="E720" s="268"/>
      <c r="F720" s="268"/>
      <c r="G720" s="268"/>
      <c r="H720" s="268"/>
      <c r="I720" s="268"/>
    </row>
    <row r="721" spans="2:10">
      <c r="B721" s="268" t="s">
        <v>332</v>
      </c>
      <c r="C721" s="268"/>
      <c r="D721" s="268"/>
      <c r="E721" s="268"/>
      <c r="F721" s="268"/>
      <c r="G721" s="268"/>
      <c r="H721" s="268"/>
      <c r="I721" s="268"/>
    </row>
    <row r="722" spans="2:10">
      <c r="J722" s="12"/>
    </row>
    <row r="723" spans="2:10">
      <c r="B723" s="251" t="s">
        <v>29</v>
      </c>
      <c r="C723" s="93" t="s">
        <v>30</v>
      </c>
      <c r="D723" s="275" t="s">
        <v>229</v>
      </c>
      <c r="E723" s="255"/>
      <c r="F723" s="255"/>
      <c r="G723" s="255"/>
      <c r="H723" s="255"/>
      <c r="I723" s="276"/>
      <c r="J723" s="12"/>
    </row>
    <row r="724" spans="2:10">
      <c r="B724" s="251"/>
      <c r="C724" s="93" t="s">
        <v>31</v>
      </c>
      <c r="D724" s="252">
        <v>104016</v>
      </c>
      <c r="E724" s="252"/>
      <c r="F724" s="252"/>
      <c r="G724" s="252"/>
      <c r="H724" s="252"/>
      <c r="I724" s="252"/>
    </row>
    <row r="725" spans="2:10">
      <c r="B725" s="247"/>
      <c r="C725" s="247"/>
      <c r="D725" s="247"/>
      <c r="E725" s="247"/>
      <c r="F725" s="247"/>
      <c r="G725" s="247"/>
      <c r="H725" s="247"/>
      <c r="I725" s="247"/>
    </row>
    <row r="726" spans="2:10">
      <c r="B726" s="251" t="s">
        <v>32</v>
      </c>
      <c r="C726" s="93" t="s">
        <v>30</v>
      </c>
      <c r="D726" s="275" t="s">
        <v>150</v>
      </c>
      <c r="E726" s="255"/>
      <c r="F726" s="255"/>
      <c r="G726" s="255"/>
      <c r="H726" s="255"/>
      <c r="I726" s="276"/>
    </row>
    <row r="727" spans="2:10">
      <c r="B727" s="251"/>
      <c r="C727" s="93" t="s">
        <v>31</v>
      </c>
      <c r="D727" s="252">
        <v>104021</v>
      </c>
      <c r="E727" s="252"/>
      <c r="F727" s="252"/>
      <c r="G727" s="252"/>
      <c r="H727" s="252"/>
      <c r="I727" s="252"/>
    </row>
    <row r="728" spans="2:10">
      <c r="B728" s="255"/>
      <c r="C728" s="255"/>
      <c r="D728" s="255"/>
      <c r="E728" s="255"/>
      <c r="F728" s="255"/>
      <c r="G728" s="255"/>
      <c r="H728" s="255"/>
      <c r="I728" s="255"/>
    </row>
    <row r="729" spans="2:10">
      <c r="B729" s="251" t="s">
        <v>33</v>
      </c>
      <c r="C729" s="251"/>
      <c r="D729" s="275" t="s">
        <v>150</v>
      </c>
      <c r="E729" s="255"/>
      <c r="F729" s="255"/>
      <c r="G729" s="255"/>
      <c r="H729" s="255"/>
      <c r="I729" s="276"/>
    </row>
    <row r="730" spans="2:10">
      <c r="B730" s="247"/>
      <c r="C730" s="247"/>
      <c r="D730" s="297"/>
      <c r="E730" s="297"/>
      <c r="F730" s="297"/>
      <c r="G730" s="297"/>
      <c r="H730" s="297"/>
    </row>
    <row r="731" spans="2:10">
      <c r="B731" s="251" t="s">
        <v>34</v>
      </c>
      <c r="C731" s="251"/>
      <c r="D731" s="252">
        <v>1006</v>
      </c>
      <c r="E731" s="252"/>
      <c r="F731" s="252"/>
      <c r="G731" s="252"/>
      <c r="H731" s="252"/>
      <c r="I731" s="252"/>
    </row>
    <row r="732" spans="2:10">
      <c r="B732" s="255"/>
      <c r="C732" s="255"/>
      <c r="D732" s="255"/>
      <c r="E732" s="255"/>
      <c r="F732" s="255"/>
      <c r="G732" s="255"/>
      <c r="H732" s="255"/>
      <c r="I732" s="255"/>
    </row>
    <row r="733" spans="2:10">
      <c r="B733" s="256" t="s">
        <v>129</v>
      </c>
      <c r="C733" s="93" t="s">
        <v>37</v>
      </c>
      <c r="D733" s="252">
        <v>10</v>
      </c>
      <c r="E733" s="252"/>
      <c r="F733" s="252"/>
      <c r="G733" s="252"/>
      <c r="H733" s="252"/>
      <c r="I733" s="252"/>
    </row>
    <row r="734" spans="2:10">
      <c r="B734" s="256"/>
      <c r="C734" s="93" t="s">
        <v>38</v>
      </c>
      <c r="D734" s="293" t="s">
        <v>167</v>
      </c>
      <c r="E734" s="294"/>
      <c r="F734" s="294"/>
      <c r="G734" s="294"/>
      <c r="H734" s="294"/>
      <c r="I734" s="295"/>
    </row>
    <row r="735" spans="2:10">
      <c r="B735" s="256"/>
      <c r="C735" s="93" t="s">
        <v>39</v>
      </c>
      <c r="D735" s="293" t="s">
        <v>148</v>
      </c>
      <c r="E735" s="294"/>
      <c r="F735" s="294"/>
      <c r="G735" s="294"/>
      <c r="H735" s="294"/>
      <c r="I735" s="295"/>
    </row>
    <row r="736" spans="2:10">
      <c r="B736" s="247"/>
      <c r="C736" s="247"/>
      <c r="D736" s="297"/>
      <c r="E736" s="297"/>
      <c r="F736" s="297"/>
      <c r="G736" s="297"/>
      <c r="H736" s="297"/>
    </row>
    <row r="737" spans="2:10">
      <c r="B737" s="258" t="s">
        <v>130</v>
      </c>
      <c r="C737" s="93" t="s">
        <v>41</v>
      </c>
      <c r="D737" s="264" t="s">
        <v>230</v>
      </c>
      <c r="E737" s="265"/>
      <c r="F737" s="265"/>
      <c r="G737" s="265"/>
      <c r="H737" s="265"/>
      <c r="I737" s="266"/>
    </row>
    <row r="738" spans="2:10">
      <c r="B738" s="260"/>
      <c r="C738" s="93" t="s">
        <v>42</v>
      </c>
      <c r="D738" s="252">
        <v>1205</v>
      </c>
      <c r="E738" s="252"/>
      <c r="F738" s="252"/>
      <c r="G738" s="252"/>
      <c r="H738" s="252"/>
      <c r="I738" s="252"/>
    </row>
    <row r="739" spans="2:10">
      <c r="B739" s="260"/>
      <c r="C739" s="93" t="s">
        <v>43</v>
      </c>
      <c r="D739" s="264" t="s">
        <v>231</v>
      </c>
      <c r="E739" s="265"/>
      <c r="F739" s="265"/>
      <c r="G739" s="265"/>
      <c r="H739" s="265"/>
      <c r="I739" s="266"/>
    </row>
    <row r="740" spans="2:10">
      <c r="B740" s="262"/>
      <c r="C740" s="93" t="s">
        <v>44</v>
      </c>
      <c r="D740" s="252">
        <v>12006</v>
      </c>
      <c r="E740" s="252"/>
      <c r="F740" s="252"/>
      <c r="G740" s="252"/>
      <c r="H740" s="252"/>
      <c r="I740" s="252"/>
    </row>
    <row r="741" spans="2:10">
      <c r="B741" s="247"/>
      <c r="C741" s="247"/>
      <c r="D741" s="297"/>
      <c r="E741" s="297"/>
      <c r="F741" s="297"/>
      <c r="G741" s="297"/>
      <c r="H741" s="297"/>
    </row>
    <row r="742" spans="2:10" ht="21" customHeight="1">
      <c r="B742" s="251" t="s">
        <v>131</v>
      </c>
      <c r="C742" s="251"/>
      <c r="D742" s="252" t="s">
        <v>154</v>
      </c>
      <c r="E742" s="252"/>
      <c r="F742" s="252"/>
      <c r="G742" s="252"/>
      <c r="H742" s="252"/>
      <c r="I742" s="252"/>
    </row>
    <row r="743" spans="2:10">
      <c r="B743" s="159"/>
      <c r="C743" s="159"/>
      <c r="D743" s="88"/>
      <c r="E743" s="88"/>
      <c r="F743" s="88"/>
      <c r="G743" s="88"/>
      <c r="H743" s="88"/>
      <c r="I743" s="88"/>
    </row>
    <row r="745" spans="2:10" ht="52.5" customHeight="1">
      <c r="B745" s="39"/>
      <c r="C745" s="39"/>
      <c r="D745" s="301" t="s">
        <v>134</v>
      </c>
      <c r="E745" s="302"/>
      <c r="F745" s="301" t="s">
        <v>135</v>
      </c>
      <c r="G745" s="302"/>
      <c r="H745" s="303" t="s">
        <v>136</v>
      </c>
      <c r="I745" s="303" t="s">
        <v>137</v>
      </c>
      <c r="J745" s="303" t="s">
        <v>138</v>
      </c>
    </row>
    <row r="746" spans="2:10" ht="73.5" customHeight="1">
      <c r="B746" s="93" t="s">
        <v>139</v>
      </c>
      <c r="C746" s="96">
        <v>1205</v>
      </c>
      <c r="D746" s="3" t="s">
        <v>2</v>
      </c>
      <c r="E746" s="3" t="s">
        <v>140</v>
      </c>
      <c r="F746" s="3" t="s">
        <v>2</v>
      </c>
      <c r="G746" s="3" t="s">
        <v>140</v>
      </c>
      <c r="H746" s="304"/>
      <c r="I746" s="304"/>
      <c r="J746" s="304"/>
    </row>
    <row r="747" spans="2:10" ht="33" customHeight="1">
      <c r="B747" s="93" t="s">
        <v>141</v>
      </c>
      <c r="C747" s="96">
        <v>12006</v>
      </c>
      <c r="D747" s="3">
        <v>1</v>
      </c>
      <c r="E747" s="3">
        <v>2</v>
      </c>
      <c r="F747" s="3">
        <v>3</v>
      </c>
      <c r="G747" s="3">
        <v>4</v>
      </c>
      <c r="H747" s="3">
        <v>5</v>
      </c>
      <c r="I747" s="3">
        <v>6</v>
      </c>
      <c r="J747" s="3">
        <v>7</v>
      </c>
    </row>
    <row r="748" spans="2:10" ht="32.25" customHeight="1">
      <c r="B748" s="93" t="s">
        <v>142</v>
      </c>
      <c r="C748" s="264" t="s">
        <v>231</v>
      </c>
      <c r="D748" s="265"/>
      <c r="E748" s="265"/>
      <c r="F748" s="265"/>
      <c r="G748" s="265"/>
      <c r="H748" s="265"/>
      <c r="I748" s="265"/>
      <c r="J748" s="266"/>
    </row>
    <row r="749" spans="2:10" ht="172.5" customHeight="1">
      <c r="B749" s="93" t="s">
        <v>143</v>
      </c>
      <c r="C749" s="95" t="s">
        <v>232</v>
      </c>
      <c r="D749" s="186"/>
      <c r="E749" s="40" t="s">
        <v>28</v>
      </c>
      <c r="F749" s="40"/>
      <c r="G749" s="11"/>
      <c r="H749" s="40" t="s">
        <v>28</v>
      </c>
      <c r="I749" s="40" t="s">
        <v>28</v>
      </c>
      <c r="J749" s="40" t="s">
        <v>28</v>
      </c>
    </row>
    <row r="750" spans="2:10" ht="35.25" customHeight="1">
      <c r="B750" s="93" t="s">
        <v>144</v>
      </c>
      <c r="C750" s="95" t="s">
        <v>205</v>
      </c>
      <c r="D750" s="40" t="s">
        <v>28</v>
      </c>
      <c r="E750" s="40" t="s">
        <v>28</v>
      </c>
      <c r="F750" s="40" t="s">
        <v>28</v>
      </c>
      <c r="G750" s="40" t="s">
        <v>27</v>
      </c>
      <c r="H750" s="40" t="s">
        <v>28</v>
      </c>
      <c r="I750" s="40" t="s">
        <v>28</v>
      </c>
      <c r="J750" s="40" t="s">
        <v>28</v>
      </c>
    </row>
    <row r="751" spans="2:10" ht="57.75" customHeight="1">
      <c r="B751" s="145" t="s">
        <v>206</v>
      </c>
      <c r="C751" s="190" t="s">
        <v>310</v>
      </c>
      <c r="D751" s="40" t="s">
        <v>28</v>
      </c>
      <c r="E751" s="40" t="s">
        <v>28</v>
      </c>
      <c r="F751" s="40" t="s">
        <v>28</v>
      </c>
      <c r="G751" s="11"/>
      <c r="H751" s="40" t="s">
        <v>28</v>
      </c>
      <c r="I751" s="40" t="s">
        <v>28</v>
      </c>
      <c r="J751" s="40" t="s">
        <v>28</v>
      </c>
    </row>
    <row r="752" spans="2:10" ht="19.5" customHeight="1">
      <c r="B752" s="305" t="s">
        <v>146</v>
      </c>
      <c r="C752" s="305"/>
      <c r="D752" s="39"/>
      <c r="E752" s="39"/>
      <c r="F752" s="39"/>
      <c r="G752" s="39"/>
      <c r="H752" s="39"/>
      <c r="I752" s="39"/>
      <c r="J752" s="39"/>
    </row>
    <row r="753" spans="2:10" ht="33" customHeight="1">
      <c r="B753" s="310" t="s">
        <v>233</v>
      </c>
      <c r="C753" s="311"/>
      <c r="D753" s="47">
        <v>3</v>
      </c>
      <c r="E753" s="47">
        <f>D753</f>
        <v>3</v>
      </c>
      <c r="F753" s="47">
        <v>3</v>
      </c>
      <c r="G753" s="47">
        <f>F753</f>
        <v>3</v>
      </c>
      <c r="H753" s="47">
        <v>3</v>
      </c>
      <c r="I753" s="47">
        <f>G753-H753</f>
        <v>0</v>
      </c>
      <c r="J753" s="65"/>
    </row>
    <row r="754" spans="2:10" ht="24" customHeight="1">
      <c r="B754" s="310" t="s">
        <v>147</v>
      </c>
      <c r="C754" s="311"/>
      <c r="D754" s="194">
        <v>3967</v>
      </c>
      <c r="E754" s="194">
        <f>D754</f>
        <v>3967</v>
      </c>
      <c r="F754" s="194">
        <v>2975.3</v>
      </c>
      <c r="G754" s="194">
        <f>F754</f>
        <v>2975.3</v>
      </c>
      <c r="H754" s="194">
        <v>2975.3</v>
      </c>
      <c r="I754" s="194">
        <f>G754-H754</f>
        <v>0</v>
      </c>
      <c r="J754" s="65"/>
    </row>
    <row r="756" spans="2:10" s="159" customFormat="1"/>
    <row r="758" spans="2:10">
      <c r="B758" s="161" t="s">
        <v>331</v>
      </c>
      <c r="C758" s="296" t="s">
        <v>70</v>
      </c>
      <c r="D758" s="296"/>
      <c r="E758" s="296"/>
      <c r="F758" s="249" t="s">
        <v>71</v>
      </c>
      <c r="G758" s="249"/>
      <c r="H758" s="250" t="s">
        <v>155</v>
      </c>
      <c r="I758" s="250"/>
      <c r="J758" s="250"/>
    </row>
    <row r="759" spans="2:10">
      <c r="C759" s="8"/>
      <c r="D759" s="8"/>
      <c r="E759" s="1"/>
      <c r="F759" s="249" t="s">
        <v>72</v>
      </c>
      <c r="G759" s="249"/>
      <c r="H759" s="249" t="s">
        <v>73</v>
      </c>
      <c r="I759" s="249"/>
      <c r="J759" s="249"/>
    </row>
    <row r="760" spans="2:10">
      <c r="B760" s="92" t="s">
        <v>74</v>
      </c>
      <c r="D760" s="8"/>
      <c r="E760" s="8"/>
      <c r="F760" s="8"/>
      <c r="G760" s="8"/>
    </row>
    <row r="761" spans="2:10" ht="16.5" customHeight="1">
      <c r="C761" s="296" t="s">
        <v>75</v>
      </c>
      <c r="D761" s="296"/>
      <c r="E761" s="296"/>
      <c r="F761" s="249" t="s">
        <v>71</v>
      </c>
      <c r="G761" s="249"/>
      <c r="H761" s="250" t="s">
        <v>242</v>
      </c>
      <c r="I761" s="250"/>
      <c r="J761" s="250"/>
    </row>
    <row r="762" spans="2:10">
      <c r="C762" s="8"/>
      <c r="D762" s="8"/>
      <c r="E762" s="8"/>
      <c r="F762" s="249" t="s">
        <v>72</v>
      </c>
      <c r="G762" s="249"/>
      <c r="H762" s="249" t="s">
        <v>73</v>
      </c>
      <c r="I762" s="249"/>
      <c r="J762" s="249"/>
    </row>
    <row r="764" spans="2:10" s="159" customFormat="1" ht="12.75" customHeight="1">
      <c r="C764" s="8"/>
      <c r="D764" s="8"/>
      <c r="E764" s="8"/>
      <c r="F764" s="176"/>
      <c r="G764" s="176"/>
      <c r="H764" s="176"/>
      <c r="I764" s="176"/>
      <c r="J764" s="176"/>
    </row>
    <row r="765" spans="2:10">
      <c r="H765" s="13"/>
      <c r="I765" s="267" t="s">
        <v>132</v>
      </c>
      <c r="J765" s="267"/>
    </row>
    <row r="766" spans="2:10">
      <c r="F766" s="78"/>
      <c r="G766" s="78"/>
      <c r="H766" s="78"/>
    </row>
    <row r="767" spans="2:10">
      <c r="B767" s="268" t="s">
        <v>126</v>
      </c>
      <c r="C767" s="268"/>
      <c r="D767" s="268"/>
      <c r="E767" s="268"/>
      <c r="F767" s="268"/>
      <c r="G767" s="268"/>
      <c r="H767" s="268"/>
      <c r="I767" s="268"/>
    </row>
    <row r="768" spans="2:10">
      <c r="B768" s="268" t="s">
        <v>133</v>
      </c>
      <c r="C768" s="268"/>
      <c r="D768" s="268"/>
      <c r="E768" s="268"/>
      <c r="F768" s="268"/>
      <c r="G768" s="268"/>
      <c r="H768" s="268"/>
      <c r="I768" s="268"/>
    </row>
    <row r="769" spans="2:10">
      <c r="B769" s="268" t="s">
        <v>332</v>
      </c>
      <c r="C769" s="268"/>
      <c r="D769" s="268"/>
      <c r="E769" s="268"/>
      <c r="F769" s="268"/>
      <c r="G769" s="268"/>
      <c r="H769" s="268"/>
      <c r="I769" s="268"/>
    </row>
    <row r="770" spans="2:10">
      <c r="J770" s="12"/>
    </row>
    <row r="771" spans="2:10" ht="21" customHeight="1">
      <c r="B771" s="251" t="s">
        <v>29</v>
      </c>
      <c r="C771" s="77" t="s">
        <v>30</v>
      </c>
      <c r="D771" s="275" t="s">
        <v>150</v>
      </c>
      <c r="E771" s="255"/>
      <c r="F771" s="255"/>
      <c r="G771" s="255"/>
      <c r="H771" s="255"/>
      <c r="I771" s="276"/>
      <c r="J771" s="12"/>
    </row>
    <row r="772" spans="2:10">
      <c r="B772" s="251"/>
      <c r="C772" s="77" t="s">
        <v>31</v>
      </c>
      <c r="D772" s="252">
        <v>104021</v>
      </c>
      <c r="E772" s="252"/>
      <c r="F772" s="252"/>
      <c r="G772" s="252"/>
      <c r="H772" s="252"/>
      <c r="I772" s="252"/>
    </row>
    <row r="773" spans="2:10">
      <c r="B773" s="247"/>
      <c r="C773" s="247"/>
      <c r="D773" s="247"/>
      <c r="E773" s="247"/>
      <c r="F773" s="247"/>
      <c r="G773" s="247"/>
      <c r="H773" s="247"/>
      <c r="I773" s="247"/>
    </row>
    <row r="774" spans="2:10" ht="21" customHeight="1">
      <c r="B774" s="251" t="s">
        <v>32</v>
      </c>
      <c r="C774" s="77" t="s">
        <v>30</v>
      </c>
      <c r="D774" s="275" t="s">
        <v>150</v>
      </c>
      <c r="E774" s="255"/>
      <c r="F774" s="255"/>
      <c r="G774" s="255"/>
      <c r="H774" s="255"/>
      <c r="I774" s="276"/>
    </row>
    <row r="775" spans="2:10">
      <c r="B775" s="251"/>
      <c r="C775" s="77" t="s">
        <v>31</v>
      </c>
      <c r="D775" s="252">
        <v>104021</v>
      </c>
      <c r="E775" s="252"/>
      <c r="F775" s="252"/>
      <c r="G775" s="252"/>
      <c r="H775" s="252"/>
      <c r="I775" s="252"/>
    </row>
    <row r="776" spans="2:10">
      <c r="B776" s="255"/>
      <c r="C776" s="255"/>
      <c r="D776" s="255"/>
      <c r="E776" s="255"/>
      <c r="F776" s="255"/>
      <c r="G776" s="255"/>
      <c r="H776" s="255"/>
      <c r="I776" s="255"/>
    </row>
    <row r="777" spans="2:10" ht="20.25" customHeight="1">
      <c r="B777" s="251" t="s">
        <v>33</v>
      </c>
      <c r="C777" s="251"/>
      <c r="D777" s="275" t="s">
        <v>150</v>
      </c>
      <c r="E777" s="255"/>
      <c r="F777" s="255"/>
      <c r="G777" s="255"/>
      <c r="H777" s="255"/>
      <c r="I777" s="276"/>
    </row>
    <row r="778" spans="2:10">
      <c r="B778" s="247"/>
      <c r="C778" s="247"/>
      <c r="D778" s="297"/>
      <c r="E778" s="297"/>
      <c r="F778" s="297"/>
      <c r="G778" s="297"/>
      <c r="H778" s="297"/>
    </row>
    <row r="779" spans="2:10">
      <c r="B779" s="251" t="s">
        <v>34</v>
      </c>
      <c r="C779" s="251"/>
      <c r="D779" s="252">
        <v>1006</v>
      </c>
      <c r="E779" s="252"/>
      <c r="F779" s="252"/>
      <c r="G779" s="252"/>
      <c r="H779" s="252"/>
      <c r="I779" s="252"/>
    </row>
    <row r="780" spans="2:10">
      <c r="B780" s="255"/>
      <c r="C780" s="255"/>
      <c r="D780" s="255"/>
      <c r="E780" s="255"/>
      <c r="F780" s="255"/>
      <c r="G780" s="255"/>
      <c r="H780" s="255"/>
      <c r="I780" s="255"/>
    </row>
    <row r="781" spans="2:10">
      <c r="B781" s="256" t="s">
        <v>129</v>
      </c>
      <c r="C781" s="77" t="s">
        <v>37</v>
      </c>
      <c r="D781" s="293" t="s">
        <v>167</v>
      </c>
      <c r="E781" s="294"/>
      <c r="F781" s="294"/>
      <c r="G781" s="294"/>
      <c r="H781" s="294"/>
      <c r="I781" s="295"/>
    </row>
    <row r="782" spans="2:10">
      <c r="B782" s="256"/>
      <c r="C782" s="77" t="s">
        <v>38</v>
      </c>
      <c r="D782" s="293" t="s">
        <v>156</v>
      </c>
      <c r="E782" s="294"/>
      <c r="F782" s="294"/>
      <c r="G782" s="294"/>
      <c r="H782" s="294"/>
      <c r="I782" s="295"/>
    </row>
    <row r="783" spans="2:10">
      <c r="B783" s="256"/>
      <c r="C783" s="77" t="s">
        <v>39</v>
      </c>
      <c r="D783" s="293" t="s">
        <v>148</v>
      </c>
      <c r="E783" s="294"/>
      <c r="F783" s="294"/>
      <c r="G783" s="294"/>
      <c r="H783" s="294"/>
      <c r="I783" s="295"/>
    </row>
    <row r="784" spans="2:10">
      <c r="B784" s="247"/>
      <c r="C784" s="247"/>
      <c r="D784" s="297"/>
      <c r="E784" s="297"/>
      <c r="F784" s="297"/>
      <c r="G784" s="297"/>
      <c r="H784" s="297"/>
    </row>
    <row r="785" spans="2:10" ht="30" customHeight="1">
      <c r="B785" s="258" t="s">
        <v>130</v>
      </c>
      <c r="C785" s="77" t="s">
        <v>41</v>
      </c>
      <c r="D785" s="264" t="s">
        <v>151</v>
      </c>
      <c r="E785" s="265"/>
      <c r="F785" s="265"/>
      <c r="G785" s="265"/>
      <c r="H785" s="265"/>
      <c r="I785" s="266"/>
    </row>
    <row r="786" spans="2:10">
      <c r="B786" s="260"/>
      <c r="C786" s="77" t="s">
        <v>42</v>
      </c>
      <c r="D786" s="252">
        <v>1108</v>
      </c>
      <c r="E786" s="252"/>
      <c r="F786" s="252"/>
      <c r="G786" s="252"/>
      <c r="H786" s="252"/>
      <c r="I786" s="252"/>
    </row>
    <row r="787" spans="2:10" ht="39.75" customHeight="1">
      <c r="B787" s="260"/>
      <c r="C787" s="77" t="s">
        <v>43</v>
      </c>
      <c r="D787" s="264" t="s">
        <v>223</v>
      </c>
      <c r="E787" s="265"/>
      <c r="F787" s="265"/>
      <c r="G787" s="265"/>
      <c r="H787" s="265"/>
      <c r="I787" s="266"/>
    </row>
    <row r="788" spans="2:10">
      <c r="B788" s="262"/>
      <c r="C788" s="77" t="s">
        <v>44</v>
      </c>
      <c r="D788" s="252">
        <v>11005</v>
      </c>
      <c r="E788" s="252"/>
      <c r="F788" s="252"/>
      <c r="G788" s="252"/>
      <c r="H788" s="252"/>
      <c r="I788" s="252"/>
    </row>
    <row r="789" spans="2:10">
      <c r="B789" s="247"/>
      <c r="C789" s="247"/>
      <c r="D789" s="297"/>
      <c r="E789" s="297"/>
      <c r="F789" s="297"/>
      <c r="G789" s="297"/>
      <c r="H789" s="297"/>
    </row>
    <row r="790" spans="2:10">
      <c r="B790" s="251" t="s">
        <v>131</v>
      </c>
      <c r="C790" s="251"/>
      <c r="D790" s="252" t="s">
        <v>154</v>
      </c>
      <c r="E790" s="252"/>
      <c r="F790" s="252"/>
      <c r="G790" s="252"/>
      <c r="H790" s="252"/>
      <c r="I790" s="252"/>
    </row>
    <row r="792" spans="2:10" ht="38.25" customHeight="1">
      <c r="B792" s="39"/>
      <c r="C792" s="39"/>
      <c r="D792" s="301" t="s">
        <v>134</v>
      </c>
      <c r="E792" s="302"/>
      <c r="F792" s="301" t="s">
        <v>135</v>
      </c>
      <c r="G792" s="302"/>
      <c r="H792" s="303" t="s">
        <v>136</v>
      </c>
      <c r="I792" s="303" t="s">
        <v>137</v>
      </c>
      <c r="J792" s="303" t="s">
        <v>138</v>
      </c>
    </row>
    <row r="793" spans="2:10" ht="61.5" customHeight="1">
      <c r="B793" s="77" t="s">
        <v>139</v>
      </c>
      <c r="C793" s="80">
        <v>1108</v>
      </c>
      <c r="D793" s="3" t="s">
        <v>2</v>
      </c>
      <c r="E793" s="3" t="s">
        <v>140</v>
      </c>
      <c r="F793" s="3" t="s">
        <v>2</v>
      </c>
      <c r="G793" s="3" t="s">
        <v>140</v>
      </c>
      <c r="H793" s="304"/>
      <c r="I793" s="304"/>
      <c r="J793" s="304"/>
    </row>
    <row r="794" spans="2:10" ht="25.5" customHeight="1">
      <c r="B794" s="77" t="s">
        <v>141</v>
      </c>
      <c r="C794" s="80">
        <v>11005</v>
      </c>
      <c r="D794" s="3">
        <v>1</v>
      </c>
      <c r="E794" s="3">
        <v>2</v>
      </c>
      <c r="F794" s="3">
        <v>3</v>
      </c>
      <c r="G794" s="3">
        <v>4</v>
      </c>
      <c r="H794" s="3">
        <v>5</v>
      </c>
      <c r="I794" s="3">
        <v>6</v>
      </c>
      <c r="J794" s="3">
        <v>7</v>
      </c>
    </row>
    <row r="795" spans="2:10" ht="48.75" customHeight="1">
      <c r="B795" s="77" t="s">
        <v>142</v>
      </c>
      <c r="C795" s="264" t="s">
        <v>223</v>
      </c>
      <c r="D795" s="265"/>
      <c r="E795" s="265"/>
      <c r="F795" s="265"/>
      <c r="G795" s="265"/>
      <c r="H795" s="265"/>
      <c r="I795" s="265"/>
      <c r="J795" s="266"/>
    </row>
    <row r="796" spans="2:10" ht="152.25" customHeight="1">
      <c r="B796" s="77" t="s">
        <v>143</v>
      </c>
      <c r="C796" s="79" t="s">
        <v>223</v>
      </c>
      <c r="D796" s="40" t="s">
        <v>28</v>
      </c>
      <c r="E796" s="40" t="s">
        <v>28</v>
      </c>
      <c r="F796" s="40" t="s">
        <v>28</v>
      </c>
      <c r="G796" s="11"/>
      <c r="H796" s="40" t="s">
        <v>28</v>
      </c>
      <c r="I796" s="40" t="s">
        <v>28</v>
      </c>
      <c r="J796" s="40" t="s">
        <v>28</v>
      </c>
    </row>
    <row r="797" spans="2:10" ht="26.25" customHeight="1">
      <c r="B797" s="77" t="s">
        <v>144</v>
      </c>
      <c r="C797" s="79"/>
      <c r="D797" s="40" t="s">
        <v>28</v>
      </c>
      <c r="E797" s="40" t="s">
        <v>28</v>
      </c>
      <c r="F797" s="40" t="s">
        <v>28</v>
      </c>
      <c r="G797" s="40" t="s">
        <v>27</v>
      </c>
      <c r="H797" s="40" t="s">
        <v>28</v>
      </c>
      <c r="I797" s="40" t="s">
        <v>28</v>
      </c>
      <c r="J797" s="40" t="s">
        <v>28</v>
      </c>
    </row>
    <row r="798" spans="2:10" ht="39.75" customHeight="1">
      <c r="B798" s="2" t="s">
        <v>145</v>
      </c>
      <c r="C798" s="79" t="s">
        <v>183</v>
      </c>
      <c r="D798" s="40" t="s">
        <v>28</v>
      </c>
      <c r="E798" s="40" t="s">
        <v>28</v>
      </c>
      <c r="F798" s="40" t="s">
        <v>28</v>
      </c>
      <c r="G798" s="11"/>
      <c r="H798" s="40" t="s">
        <v>28</v>
      </c>
      <c r="I798" s="40" t="s">
        <v>28</v>
      </c>
      <c r="J798" s="40" t="s">
        <v>28</v>
      </c>
    </row>
    <row r="799" spans="2:10" ht="28.5" customHeight="1">
      <c r="B799" s="305" t="s">
        <v>146</v>
      </c>
      <c r="C799" s="305"/>
      <c r="D799" s="39"/>
      <c r="E799" s="39"/>
      <c r="F799" s="39"/>
      <c r="G799" s="39"/>
      <c r="H799" s="39"/>
      <c r="I799" s="39"/>
      <c r="J799" s="39"/>
    </row>
    <row r="800" spans="2:10" ht="30" customHeight="1">
      <c r="B800" s="306" t="s">
        <v>147</v>
      </c>
      <c r="C800" s="306"/>
      <c r="D800" s="44"/>
      <c r="E800" s="138">
        <v>13047.85</v>
      </c>
      <c r="F800" s="44"/>
      <c r="G800" s="138">
        <v>13047.85</v>
      </c>
      <c r="H800" s="138">
        <v>13047.85</v>
      </c>
      <c r="I800" s="44">
        <f>G800-H800</f>
        <v>0</v>
      </c>
      <c r="J800" s="11"/>
    </row>
    <row r="801" spans="2:10" s="159" customFormat="1" ht="30" customHeight="1">
      <c r="D801" s="90"/>
      <c r="E801" s="213"/>
      <c r="F801" s="90"/>
      <c r="G801" s="213"/>
      <c r="H801" s="213"/>
      <c r="I801" s="90"/>
      <c r="J801" s="91"/>
    </row>
    <row r="804" spans="2:10">
      <c r="B804" s="161" t="s">
        <v>331</v>
      </c>
      <c r="C804" s="296" t="s">
        <v>70</v>
      </c>
      <c r="D804" s="296"/>
      <c r="E804" s="296"/>
      <c r="F804" s="249" t="s">
        <v>71</v>
      </c>
      <c r="G804" s="249"/>
      <c r="H804" s="250" t="s">
        <v>155</v>
      </c>
      <c r="I804" s="250"/>
      <c r="J804" s="250"/>
    </row>
    <row r="805" spans="2:10">
      <c r="C805" s="8"/>
      <c r="D805" s="8"/>
      <c r="E805" s="1"/>
      <c r="F805" s="249" t="s">
        <v>72</v>
      </c>
      <c r="G805" s="249"/>
      <c r="H805" s="249" t="s">
        <v>73</v>
      </c>
      <c r="I805" s="249"/>
      <c r="J805" s="249"/>
    </row>
    <row r="806" spans="2:10">
      <c r="B806" s="76" t="s">
        <v>74</v>
      </c>
      <c r="D806" s="8"/>
      <c r="E806" s="8"/>
      <c r="F806" s="8"/>
      <c r="G806" s="8"/>
    </row>
    <row r="807" spans="2:10" ht="16.5" customHeight="1">
      <c r="C807" s="296" t="s">
        <v>75</v>
      </c>
      <c r="D807" s="296"/>
      <c r="E807" s="296"/>
      <c r="F807" s="249" t="s">
        <v>71</v>
      </c>
      <c r="G807" s="249"/>
      <c r="H807" s="250" t="s">
        <v>242</v>
      </c>
      <c r="I807" s="250"/>
      <c r="J807" s="250"/>
    </row>
    <row r="808" spans="2:10">
      <c r="C808" s="8"/>
      <c r="D808" s="8"/>
      <c r="E808" s="8"/>
      <c r="F808" s="249" t="s">
        <v>72</v>
      </c>
      <c r="G808" s="249"/>
      <c r="H808" s="249" t="s">
        <v>73</v>
      </c>
      <c r="I808" s="249"/>
      <c r="J808" s="249"/>
    </row>
    <row r="809" spans="2:10" s="159" customFormat="1">
      <c r="C809" s="8"/>
      <c r="D809" s="8"/>
      <c r="E809" s="8"/>
      <c r="F809" s="176"/>
      <c r="G809" s="176"/>
      <c r="H809" s="176"/>
      <c r="I809" s="176"/>
      <c r="J809" s="176"/>
    </row>
    <row r="810" spans="2:10" s="159" customFormat="1">
      <c r="C810" s="8"/>
      <c r="D810" s="8"/>
      <c r="E810" s="8"/>
      <c r="F810" s="176"/>
      <c r="G810" s="176"/>
      <c r="H810" s="176"/>
      <c r="I810" s="176"/>
      <c r="J810" s="176"/>
    </row>
    <row r="811" spans="2:10">
      <c r="H811" s="13"/>
      <c r="I811" s="267" t="s">
        <v>132</v>
      </c>
      <c r="J811" s="267"/>
    </row>
    <row r="812" spans="2:10">
      <c r="F812" s="114"/>
      <c r="G812" s="114"/>
      <c r="H812" s="114"/>
    </row>
    <row r="813" spans="2:10" ht="21" customHeight="1">
      <c r="B813" s="268" t="s">
        <v>126</v>
      </c>
      <c r="C813" s="268"/>
      <c r="D813" s="268"/>
      <c r="E813" s="268"/>
      <c r="F813" s="268"/>
      <c r="G813" s="268"/>
      <c r="H813" s="268"/>
      <c r="I813" s="268"/>
    </row>
    <row r="814" spans="2:10" ht="23.25" customHeight="1">
      <c r="B814" s="268" t="s">
        <v>133</v>
      </c>
      <c r="C814" s="268"/>
      <c r="D814" s="268"/>
      <c r="E814" s="268"/>
      <c r="F814" s="268"/>
      <c r="G814" s="268"/>
      <c r="H814" s="268"/>
      <c r="I814" s="268"/>
    </row>
    <row r="815" spans="2:10" ht="21" customHeight="1">
      <c r="B815" s="268" t="s">
        <v>332</v>
      </c>
      <c r="C815" s="268"/>
      <c r="D815" s="268"/>
      <c r="E815" s="268"/>
      <c r="F815" s="268"/>
      <c r="G815" s="268"/>
      <c r="H815" s="268"/>
      <c r="I815" s="268"/>
    </row>
    <row r="816" spans="2:10" ht="20.25" customHeight="1">
      <c r="B816" s="115"/>
      <c r="C816" s="115"/>
      <c r="D816" s="115"/>
      <c r="E816" s="115"/>
      <c r="F816" s="115"/>
      <c r="G816" s="115"/>
      <c r="H816" s="115"/>
      <c r="I816" s="115"/>
    </row>
    <row r="817" spans="2:10" ht="22.5" customHeight="1">
      <c r="B817" s="251" t="s">
        <v>29</v>
      </c>
      <c r="C817" s="113" t="s">
        <v>30</v>
      </c>
      <c r="D817" s="275" t="s">
        <v>150</v>
      </c>
      <c r="E817" s="255"/>
      <c r="F817" s="255"/>
      <c r="G817" s="255"/>
      <c r="H817" s="255"/>
      <c r="I817" s="276"/>
      <c r="J817" s="12"/>
    </row>
    <row r="818" spans="2:10" ht="21.75" customHeight="1">
      <c r="B818" s="251"/>
      <c r="C818" s="113" t="s">
        <v>31</v>
      </c>
      <c r="D818" s="252">
        <v>104021</v>
      </c>
      <c r="E818" s="252"/>
      <c r="F818" s="252"/>
      <c r="G818" s="252"/>
      <c r="H818" s="252"/>
      <c r="I818" s="252"/>
    </row>
    <row r="819" spans="2:10">
      <c r="B819" s="247"/>
      <c r="C819" s="247"/>
      <c r="D819" s="247"/>
      <c r="E819" s="247"/>
      <c r="F819" s="247"/>
      <c r="G819" s="247"/>
      <c r="H819" s="247"/>
      <c r="I819" s="247"/>
    </row>
    <row r="820" spans="2:10" ht="19.5" customHeight="1">
      <c r="B820" s="251" t="s">
        <v>32</v>
      </c>
      <c r="C820" s="113" t="s">
        <v>30</v>
      </c>
      <c r="D820" s="275" t="s">
        <v>150</v>
      </c>
      <c r="E820" s="255"/>
      <c r="F820" s="255"/>
      <c r="G820" s="255"/>
      <c r="H820" s="255"/>
      <c r="I820" s="276"/>
    </row>
    <row r="821" spans="2:10" ht="18.75" customHeight="1">
      <c r="B821" s="251"/>
      <c r="C821" s="113" t="s">
        <v>31</v>
      </c>
      <c r="D821" s="252">
        <v>104021</v>
      </c>
      <c r="E821" s="252"/>
      <c r="F821" s="252"/>
      <c r="G821" s="252"/>
      <c r="H821" s="252"/>
      <c r="I821" s="252"/>
    </row>
    <row r="822" spans="2:10">
      <c r="B822" s="255"/>
      <c r="C822" s="255"/>
      <c r="D822" s="255"/>
      <c r="E822" s="255"/>
      <c r="F822" s="255"/>
      <c r="G822" s="255"/>
      <c r="H822" s="255"/>
      <c r="I822" s="255"/>
    </row>
    <row r="823" spans="2:10" ht="18.75" customHeight="1">
      <c r="B823" s="251" t="s">
        <v>33</v>
      </c>
      <c r="C823" s="251"/>
      <c r="D823" s="275" t="s">
        <v>150</v>
      </c>
      <c r="E823" s="255"/>
      <c r="F823" s="255"/>
      <c r="G823" s="255"/>
      <c r="H823" s="255"/>
      <c r="I823" s="276"/>
    </row>
    <row r="824" spans="2:10">
      <c r="B824" s="247"/>
      <c r="C824" s="247"/>
      <c r="D824" s="297"/>
      <c r="E824" s="297"/>
      <c r="F824" s="297"/>
      <c r="G824" s="297"/>
      <c r="H824" s="297"/>
    </row>
    <row r="825" spans="2:10">
      <c r="B825" s="251" t="s">
        <v>34</v>
      </c>
      <c r="C825" s="251"/>
      <c r="D825" s="252">
        <v>1006</v>
      </c>
      <c r="E825" s="252"/>
      <c r="F825" s="252"/>
      <c r="G825" s="252"/>
      <c r="H825" s="252"/>
      <c r="I825" s="252"/>
    </row>
    <row r="826" spans="2:10">
      <c r="B826" s="255"/>
      <c r="C826" s="255"/>
      <c r="D826" s="255"/>
      <c r="E826" s="255"/>
      <c r="F826" s="255"/>
      <c r="G826" s="255"/>
      <c r="H826" s="255"/>
      <c r="I826" s="255"/>
    </row>
    <row r="827" spans="2:10">
      <c r="B827" s="256" t="s">
        <v>129</v>
      </c>
      <c r="C827" s="113" t="s">
        <v>37</v>
      </c>
      <c r="D827" s="307" t="s">
        <v>148</v>
      </c>
      <c r="E827" s="308"/>
      <c r="F827" s="308"/>
      <c r="G827" s="308"/>
      <c r="H827" s="308"/>
      <c r="I827" s="309"/>
    </row>
    <row r="828" spans="2:10">
      <c r="B828" s="256"/>
      <c r="C828" s="113" t="s">
        <v>38</v>
      </c>
      <c r="D828" s="307" t="s">
        <v>148</v>
      </c>
      <c r="E828" s="308"/>
      <c r="F828" s="308"/>
      <c r="G828" s="308"/>
      <c r="H828" s="308"/>
      <c r="I828" s="309"/>
    </row>
    <row r="829" spans="2:10">
      <c r="B829" s="256"/>
      <c r="C829" s="113" t="s">
        <v>39</v>
      </c>
      <c r="D829" s="252" t="s">
        <v>149</v>
      </c>
      <c r="E829" s="252"/>
      <c r="F829" s="252"/>
      <c r="G829" s="252"/>
      <c r="H829" s="252"/>
      <c r="I829" s="252"/>
    </row>
    <row r="830" spans="2:10">
      <c r="B830" s="247"/>
      <c r="C830" s="247"/>
      <c r="D830" s="297"/>
      <c r="E830" s="297"/>
      <c r="F830" s="297"/>
      <c r="G830" s="297"/>
      <c r="H830" s="297"/>
    </row>
    <row r="831" spans="2:10" ht="32.25" customHeight="1">
      <c r="B831" s="258" t="s">
        <v>130</v>
      </c>
      <c r="C831" s="113" t="s">
        <v>41</v>
      </c>
      <c r="D831" s="264" t="s">
        <v>151</v>
      </c>
      <c r="E831" s="265"/>
      <c r="F831" s="265"/>
      <c r="G831" s="265"/>
      <c r="H831" s="265"/>
      <c r="I831" s="266"/>
    </row>
    <row r="832" spans="2:10">
      <c r="B832" s="260"/>
      <c r="C832" s="113" t="s">
        <v>42</v>
      </c>
      <c r="D832" s="252">
        <v>1108</v>
      </c>
      <c r="E832" s="252"/>
      <c r="F832" s="252"/>
      <c r="G832" s="252"/>
      <c r="H832" s="252"/>
      <c r="I832" s="252"/>
    </row>
    <row r="833" spans="2:10" ht="22.5" customHeight="1">
      <c r="B833" s="260"/>
      <c r="C833" s="113" t="s">
        <v>43</v>
      </c>
      <c r="D833" s="264" t="s">
        <v>235</v>
      </c>
      <c r="E833" s="265"/>
      <c r="F833" s="265"/>
      <c r="G833" s="265"/>
      <c r="H833" s="265"/>
      <c r="I833" s="266"/>
    </row>
    <row r="834" spans="2:10">
      <c r="B834" s="262"/>
      <c r="C834" s="113" t="s">
        <v>44</v>
      </c>
      <c r="D834" s="252">
        <v>11006</v>
      </c>
      <c r="E834" s="252"/>
      <c r="F834" s="252"/>
      <c r="G834" s="252"/>
      <c r="H834" s="252"/>
      <c r="I834" s="252"/>
    </row>
    <row r="835" spans="2:10">
      <c r="B835" s="247"/>
      <c r="C835" s="247"/>
      <c r="D835" s="297"/>
      <c r="E835" s="297"/>
      <c r="F835" s="297"/>
      <c r="G835" s="297"/>
      <c r="H835" s="297"/>
    </row>
    <row r="836" spans="2:10" ht="22.5" customHeight="1">
      <c r="B836" s="251" t="s">
        <v>131</v>
      </c>
      <c r="C836" s="251"/>
      <c r="D836" s="252" t="s">
        <v>154</v>
      </c>
      <c r="E836" s="252"/>
      <c r="F836" s="252"/>
      <c r="G836" s="252"/>
      <c r="H836" s="252"/>
      <c r="I836" s="252"/>
    </row>
    <row r="837" spans="2:10" ht="22.5" customHeight="1"/>
    <row r="838" spans="2:10" ht="96.75" customHeight="1">
      <c r="B838" s="39"/>
      <c r="C838" s="39"/>
      <c r="D838" s="301" t="s">
        <v>134</v>
      </c>
      <c r="E838" s="302"/>
      <c r="F838" s="301" t="s">
        <v>135</v>
      </c>
      <c r="G838" s="302"/>
      <c r="H838" s="303" t="s">
        <v>136</v>
      </c>
      <c r="I838" s="303" t="s">
        <v>137</v>
      </c>
      <c r="J838" s="303" t="s">
        <v>138</v>
      </c>
    </row>
    <row r="839" spans="2:10" ht="45.75" customHeight="1">
      <c r="B839" s="113" t="s">
        <v>139</v>
      </c>
      <c r="C839" s="117">
        <v>1108</v>
      </c>
      <c r="D839" s="3" t="s">
        <v>2</v>
      </c>
      <c r="E839" s="3" t="s">
        <v>140</v>
      </c>
      <c r="F839" s="3" t="s">
        <v>2</v>
      </c>
      <c r="G839" s="3" t="s">
        <v>140</v>
      </c>
      <c r="H839" s="304"/>
      <c r="I839" s="304"/>
      <c r="J839" s="304"/>
    </row>
    <row r="840" spans="2:10" ht="22.5" customHeight="1">
      <c r="B840" s="113" t="s">
        <v>141</v>
      </c>
      <c r="C840" s="117">
        <v>11004</v>
      </c>
      <c r="D840" s="3">
        <v>1</v>
      </c>
      <c r="E840" s="3">
        <v>2</v>
      </c>
      <c r="F840" s="3">
        <v>3</v>
      </c>
      <c r="G840" s="3">
        <v>4</v>
      </c>
      <c r="H840" s="3">
        <v>5</v>
      </c>
      <c r="I840" s="3">
        <v>6</v>
      </c>
      <c r="J840" s="3">
        <v>7</v>
      </c>
    </row>
    <row r="841" spans="2:10" ht="36" customHeight="1">
      <c r="B841" s="113" t="s">
        <v>142</v>
      </c>
      <c r="C841" s="264" t="s">
        <v>235</v>
      </c>
      <c r="D841" s="265"/>
      <c r="E841" s="265"/>
      <c r="F841" s="265"/>
      <c r="G841" s="265"/>
      <c r="H841" s="265"/>
      <c r="I841" s="265"/>
      <c r="J841" s="266"/>
    </row>
    <row r="842" spans="2:10" ht="49.5" customHeight="1">
      <c r="B842" s="113" t="s">
        <v>143</v>
      </c>
      <c r="C842" s="2" t="s">
        <v>235</v>
      </c>
      <c r="D842" s="40" t="s">
        <v>28</v>
      </c>
      <c r="E842" s="40" t="s">
        <v>28</v>
      </c>
      <c r="F842" s="40" t="s">
        <v>28</v>
      </c>
      <c r="G842" s="11"/>
      <c r="H842" s="40" t="s">
        <v>28</v>
      </c>
      <c r="I842" s="40" t="s">
        <v>28</v>
      </c>
      <c r="J842" s="40" t="s">
        <v>28</v>
      </c>
    </row>
    <row r="843" spans="2:10" ht="37.5" customHeight="1">
      <c r="B843" s="113" t="s">
        <v>144</v>
      </c>
      <c r="C843" s="116" t="s">
        <v>169</v>
      </c>
      <c r="D843" s="40" t="s">
        <v>28</v>
      </c>
      <c r="E843" s="40" t="s">
        <v>28</v>
      </c>
      <c r="F843" s="40" t="s">
        <v>28</v>
      </c>
      <c r="G843" s="40" t="s">
        <v>27</v>
      </c>
      <c r="H843" s="40" t="s">
        <v>28</v>
      </c>
      <c r="I843" s="40" t="s">
        <v>28</v>
      </c>
      <c r="J843" s="40" t="s">
        <v>28</v>
      </c>
    </row>
    <row r="844" spans="2:10" ht="40.5" customHeight="1">
      <c r="B844" s="2" t="s">
        <v>145</v>
      </c>
      <c r="C844" s="2" t="s">
        <v>183</v>
      </c>
      <c r="D844" s="40" t="s">
        <v>28</v>
      </c>
      <c r="E844" s="40" t="s">
        <v>28</v>
      </c>
      <c r="F844" s="40" t="s">
        <v>28</v>
      </c>
      <c r="G844" s="11"/>
      <c r="H844" s="40" t="s">
        <v>28</v>
      </c>
      <c r="I844" s="40" t="s">
        <v>28</v>
      </c>
      <c r="J844" s="40" t="s">
        <v>28</v>
      </c>
    </row>
    <row r="845" spans="2:10" ht="33" customHeight="1">
      <c r="B845" s="305" t="s">
        <v>146</v>
      </c>
      <c r="C845" s="305"/>
      <c r="D845" s="39"/>
      <c r="E845" s="39"/>
      <c r="F845" s="39"/>
      <c r="G845" s="39"/>
      <c r="H845" s="39"/>
      <c r="I845" s="39"/>
      <c r="J845" s="39"/>
    </row>
    <row r="846" spans="2:10" ht="58.5" customHeight="1">
      <c r="B846" s="306" t="s">
        <v>147</v>
      </c>
      <c r="C846" s="306"/>
      <c r="D846" s="44"/>
      <c r="E846" s="138">
        <v>10213.16</v>
      </c>
      <c r="F846" s="44"/>
      <c r="G846" s="138">
        <v>10213.16</v>
      </c>
      <c r="H846" s="138">
        <v>10213.16</v>
      </c>
      <c r="I846" s="44">
        <f>G846-H846</f>
        <v>0</v>
      </c>
      <c r="J846" s="11"/>
    </row>
    <row r="847" spans="2:10" s="159" customFormat="1" ht="19.5" customHeight="1">
      <c r="B847" s="214"/>
      <c r="C847" s="214"/>
      <c r="D847" s="90"/>
      <c r="E847" s="213"/>
      <c r="F847" s="90"/>
      <c r="G847" s="213"/>
      <c r="H847" s="213"/>
      <c r="I847" s="90"/>
      <c r="J847" s="91"/>
    </row>
    <row r="848" spans="2:10" s="159" customFormat="1" ht="19.5" customHeight="1">
      <c r="B848" s="214"/>
      <c r="C848" s="214"/>
      <c r="D848" s="90"/>
      <c r="E848" s="213"/>
      <c r="F848" s="90"/>
      <c r="G848" s="213"/>
      <c r="H848" s="213"/>
      <c r="I848" s="90"/>
      <c r="J848" s="91"/>
    </row>
    <row r="849" spans="2:10" s="159" customFormat="1" ht="19.5" customHeight="1">
      <c r="B849" s="214"/>
      <c r="C849" s="214"/>
      <c r="D849" s="90"/>
      <c r="E849" s="213"/>
      <c r="F849" s="90"/>
      <c r="G849" s="213"/>
      <c r="H849" s="213"/>
      <c r="I849" s="90"/>
      <c r="J849" s="91"/>
    </row>
    <row r="850" spans="2:10">
      <c r="B850" s="161" t="s">
        <v>331</v>
      </c>
      <c r="C850" s="296" t="s">
        <v>70</v>
      </c>
      <c r="D850" s="296"/>
      <c r="E850" s="296"/>
      <c r="F850" s="249" t="s">
        <v>71</v>
      </c>
      <c r="G850" s="249"/>
      <c r="H850" s="250" t="s">
        <v>155</v>
      </c>
      <c r="I850" s="250"/>
      <c r="J850" s="250"/>
    </row>
    <row r="851" spans="2:10">
      <c r="C851" s="8"/>
      <c r="D851" s="8"/>
      <c r="E851" s="1"/>
      <c r="F851" s="249" t="s">
        <v>72</v>
      </c>
      <c r="G851" s="249"/>
      <c r="H851" s="249" t="s">
        <v>73</v>
      </c>
      <c r="I851" s="249"/>
      <c r="J851" s="249"/>
    </row>
    <row r="852" spans="2:10">
      <c r="B852" s="112" t="s">
        <v>74</v>
      </c>
      <c r="D852" s="8"/>
      <c r="E852" s="8"/>
      <c r="F852" s="8"/>
      <c r="G852" s="8"/>
    </row>
    <row r="853" spans="2:10" ht="16.5" customHeight="1">
      <c r="C853" s="296" t="s">
        <v>75</v>
      </c>
      <c r="D853" s="296"/>
      <c r="E853" s="296"/>
      <c r="F853" s="249" t="s">
        <v>71</v>
      </c>
      <c r="G853" s="249"/>
      <c r="H853" s="250" t="s">
        <v>242</v>
      </c>
      <c r="I853" s="250"/>
      <c r="J853" s="250"/>
    </row>
    <row r="854" spans="2:10">
      <c r="C854" s="8"/>
      <c r="D854" s="8"/>
      <c r="E854" s="8"/>
      <c r="F854" s="249" t="s">
        <v>72</v>
      </c>
      <c r="G854" s="249"/>
      <c r="H854" s="249" t="s">
        <v>73</v>
      </c>
      <c r="I854" s="249"/>
      <c r="J854" s="249"/>
    </row>
    <row r="855" spans="2:10" s="159" customFormat="1">
      <c r="C855" s="8"/>
      <c r="D855" s="8"/>
      <c r="E855" s="8"/>
      <c r="F855" s="176"/>
      <c r="G855" s="176"/>
      <c r="H855" s="176"/>
      <c r="I855" s="176"/>
      <c r="J855" s="176"/>
    </row>
    <row r="856" spans="2:10">
      <c r="H856" s="13"/>
      <c r="I856" s="267" t="s">
        <v>132</v>
      </c>
      <c r="J856" s="267"/>
    </row>
    <row r="857" spans="2:10">
      <c r="H857" s="13"/>
      <c r="I857" s="148"/>
      <c r="J857" s="148"/>
    </row>
    <row r="858" spans="2:10">
      <c r="B858" s="268" t="s">
        <v>126</v>
      </c>
      <c r="C858" s="268"/>
      <c r="D858" s="268"/>
      <c r="E858" s="268"/>
      <c r="F858" s="268"/>
      <c r="G858" s="268"/>
      <c r="H858" s="268"/>
      <c r="I858" s="268"/>
    </row>
    <row r="859" spans="2:10">
      <c r="B859" s="268" t="s">
        <v>133</v>
      </c>
      <c r="C859" s="268"/>
      <c r="D859" s="268"/>
      <c r="E859" s="268"/>
      <c r="F859" s="268"/>
      <c r="G859" s="268"/>
      <c r="H859" s="268"/>
      <c r="I859" s="268"/>
    </row>
    <row r="860" spans="2:10">
      <c r="B860" s="268" t="s">
        <v>332</v>
      </c>
      <c r="C860" s="268"/>
      <c r="D860" s="268"/>
      <c r="E860" s="268"/>
      <c r="F860" s="268"/>
      <c r="G860" s="268"/>
      <c r="H860" s="268"/>
      <c r="I860" s="268"/>
    </row>
    <row r="861" spans="2:10">
      <c r="B861" s="149"/>
      <c r="C861" s="149"/>
      <c r="D861" s="149"/>
      <c r="E861" s="149"/>
      <c r="F861" s="149"/>
      <c r="G861" s="149"/>
      <c r="H861" s="149"/>
      <c r="I861" s="149"/>
    </row>
    <row r="862" spans="2:10">
      <c r="J862" s="12"/>
    </row>
    <row r="863" spans="2:10" ht="16.5" customHeight="1">
      <c r="B863" s="251" t="s">
        <v>29</v>
      </c>
      <c r="C863" s="147" t="s">
        <v>30</v>
      </c>
      <c r="D863" s="275" t="s">
        <v>150</v>
      </c>
      <c r="E863" s="255"/>
      <c r="F863" s="255"/>
      <c r="G863" s="255"/>
      <c r="H863" s="255"/>
      <c r="I863" s="276"/>
      <c r="J863" s="12"/>
    </row>
    <row r="864" spans="2:10">
      <c r="B864" s="251"/>
      <c r="C864" s="147" t="s">
        <v>31</v>
      </c>
      <c r="D864" s="252">
        <v>104021</v>
      </c>
      <c r="E864" s="252"/>
      <c r="F864" s="252"/>
      <c r="G864" s="252"/>
      <c r="H864" s="252"/>
      <c r="I864" s="252"/>
    </row>
    <row r="865" spans="2:10">
      <c r="B865" s="247"/>
      <c r="C865" s="247"/>
      <c r="D865" s="247"/>
      <c r="E865" s="247"/>
      <c r="F865" s="247"/>
      <c r="G865" s="247"/>
      <c r="H865" s="247"/>
      <c r="I865" s="247"/>
    </row>
    <row r="866" spans="2:10">
      <c r="B866" s="251" t="s">
        <v>32</v>
      </c>
      <c r="C866" s="147" t="s">
        <v>30</v>
      </c>
      <c r="D866" s="275" t="s">
        <v>150</v>
      </c>
      <c r="E866" s="255"/>
      <c r="F866" s="255"/>
      <c r="G866" s="255"/>
      <c r="H866" s="255"/>
      <c r="I866" s="276"/>
    </row>
    <row r="867" spans="2:10">
      <c r="B867" s="251"/>
      <c r="C867" s="147" t="s">
        <v>31</v>
      </c>
      <c r="D867" s="252">
        <v>104021</v>
      </c>
      <c r="E867" s="252"/>
      <c r="F867" s="252"/>
      <c r="G867" s="252"/>
      <c r="H867" s="252"/>
      <c r="I867" s="252"/>
    </row>
    <row r="868" spans="2:10">
      <c r="B868" s="255"/>
      <c r="C868" s="255"/>
      <c r="D868" s="255"/>
      <c r="E868" s="255"/>
      <c r="F868" s="255"/>
      <c r="G868" s="255"/>
      <c r="H868" s="255"/>
      <c r="I868" s="255"/>
    </row>
    <row r="869" spans="2:10">
      <c r="B869" s="251" t="s">
        <v>33</v>
      </c>
      <c r="C869" s="251"/>
      <c r="D869" s="275" t="s">
        <v>150</v>
      </c>
      <c r="E869" s="255"/>
      <c r="F869" s="255"/>
      <c r="G869" s="255"/>
      <c r="H869" s="255"/>
      <c r="I869" s="276"/>
    </row>
    <row r="870" spans="2:10">
      <c r="B870" s="247"/>
      <c r="C870" s="247"/>
      <c r="D870" s="297"/>
      <c r="E870" s="297"/>
      <c r="F870" s="297"/>
      <c r="G870" s="297"/>
      <c r="H870" s="297"/>
    </row>
    <row r="871" spans="2:10">
      <c r="B871" s="251" t="s">
        <v>34</v>
      </c>
      <c r="C871" s="251"/>
      <c r="D871" s="252">
        <v>1006</v>
      </c>
      <c r="E871" s="252"/>
      <c r="F871" s="252"/>
      <c r="G871" s="252"/>
      <c r="H871" s="252"/>
      <c r="I871" s="252"/>
    </row>
    <row r="872" spans="2:10">
      <c r="B872" s="255"/>
      <c r="C872" s="255"/>
      <c r="D872" s="255"/>
      <c r="E872" s="255"/>
      <c r="F872" s="255"/>
      <c r="G872" s="255"/>
      <c r="H872" s="255"/>
      <c r="I872" s="255"/>
    </row>
    <row r="873" spans="2:10">
      <c r="B873" s="256" t="s">
        <v>129</v>
      </c>
      <c r="C873" s="147" t="s">
        <v>37</v>
      </c>
      <c r="D873" s="307" t="s">
        <v>148</v>
      </c>
      <c r="E873" s="308"/>
      <c r="F873" s="308"/>
      <c r="G873" s="308"/>
      <c r="H873" s="308"/>
      <c r="I873" s="309"/>
    </row>
    <row r="874" spans="2:10">
      <c r="B874" s="256"/>
      <c r="C874" s="147" t="s">
        <v>38</v>
      </c>
      <c r="D874" s="307" t="s">
        <v>148</v>
      </c>
      <c r="E874" s="308"/>
      <c r="F874" s="308"/>
      <c r="G874" s="308"/>
      <c r="H874" s="308"/>
      <c r="I874" s="309"/>
    </row>
    <row r="875" spans="2:10">
      <c r="B875" s="256"/>
      <c r="C875" s="147" t="s">
        <v>39</v>
      </c>
      <c r="D875" s="252" t="s">
        <v>149</v>
      </c>
      <c r="E875" s="252"/>
      <c r="F875" s="252"/>
      <c r="G875" s="252"/>
      <c r="H875" s="252"/>
      <c r="I875" s="252"/>
    </row>
    <row r="876" spans="2:10">
      <c r="B876" s="247"/>
      <c r="C876" s="247"/>
      <c r="D876" s="297"/>
      <c r="E876" s="297"/>
      <c r="F876" s="297"/>
      <c r="G876" s="297"/>
      <c r="H876" s="297"/>
    </row>
    <row r="877" spans="2:10" ht="16.5" customHeight="1">
      <c r="B877" s="258" t="s">
        <v>130</v>
      </c>
      <c r="C877" s="147" t="s">
        <v>41</v>
      </c>
      <c r="D877" s="264" t="s">
        <v>151</v>
      </c>
      <c r="E877" s="265"/>
      <c r="F877" s="265"/>
      <c r="G877" s="265"/>
      <c r="H877" s="265"/>
      <c r="I877" s="266"/>
    </row>
    <row r="878" spans="2:10">
      <c r="B878" s="260"/>
      <c r="C878" s="147" t="s">
        <v>42</v>
      </c>
      <c r="D878" s="252">
        <v>1108</v>
      </c>
      <c r="E878" s="252"/>
      <c r="F878" s="252"/>
      <c r="G878" s="252"/>
      <c r="H878" s="252"/>
      <c r="I878" s="252"/>
    </row>
    <row r="879" spans="2:10" ht="36.75" customHeight="1">
      <c r="B879" s="260"/>
      <c r="C879" s="147" t="s">
        <v>43</v>
      </c>
      <c r="D879" s="264" t="s">
        <v>263</v>
      </c>
      <c r="E879" s="265"/>
      <c r="F879" s="265"/>
      <c r="G879" s="265"/>
      <c r="H879" s="265"/>
      <c r="I879" s="266"/>
      <c r="J879" s="152"/>
    </row>
    <row r="880" spans="2:10">
      <c r="B880" s="262"/>
      <c r="C880" s="147" t="s">
        <v>44</v>
      </c>
      <c r="D880" s="252">
        <v>11008</v>
      </c>
      <c r="E880" s="252"/>
      <c r="F880" s="252"/>
      <c r="G880" s="252"/>
      <c r="H880" s="252"/>
      <c r="I880" s="252"/>
    </row>
    <row r="881" spans="2:10">
      <c r="B881" s="247"/>
      <c r="C881" s="247"/>
      <c r="D881" s="297"/>
      <c r="E881" s="297"/>
      <c r="F881" s="297"/>
      <c r="G881" s="297"/>
      <c r="H881" s="297"/>
    </row>
    <row r="882" spans="2:10">
      <c r="B882" s="251" t="s">
        <v>131</v>
      </c>
      <c r="C882" s="251"/>
      <c r="D882" s="252" t="s">
        <v>154</v>
      </c>
      <c r="E882" s="252"/>
      <c r="F882" s="252"/>
      <c r="G882" s="252"/>
      <c r="H882" s="252"/>
      <c r="I882" s="252"/>
    </row>
    <row r="884" spans="2:10" ht="58.5" customHeight="1">
      <c r="B884" s="39"/>
      <c r="C884" s="39"/>
      <c r="D884" s="301" t="s">
        <v>134</v>
      </c>
      <c r="E884" s="302"/>
      <c r="F884" s="301" t="s">
        <v>135</v>
      </c>
      <c r="G884" s="302"/>
      <c r="H884" s="303" t="s">
        <v>136</v>
      </c>
      <c r="I884" s="303" t="s">
        <v>137</v>
      </c>
      <c r="J884" s="303" t="s">
        <v>138</v>
      </c>
    </row>
    <row r="885" spans="2:10" ht="27">
      <c r="B885" s="147" t="s">
        <v>139</v>
      </c>
      <c r="C885" s="191">
        <v>1108</v>
      </c>
      <c r="D885" s="3" t="s">
        <v>2</v>
      </c>
      <c r="E885" s="3" t="s">
        <v>140</v>
      </c>
      <c r="F885" s="3" t="s">
        <v>2</v>
      </c>
      <c r="G885" s="3" t="s">
        <v>140</v>
      </c>
      <c r="H885" s="304"/>
      <c r="I885" s="304"/>
      <c r="J885" s="304"/>
    </row>
    <row r="886" spans="2:10">
      <c r="B886" s="147" t="s">
        <v>141</v>
      </c>
      <c r="C886" s="191">
        <v>11008</v>
      </c>
      <c r="D886" s="3">
        <v>1</v>
      </c>
      <c r="E886" s="3">
        <v>2</v>
      </c>
      <c r="F886" s="3">
        <v>3</v>
      </c>
      <c r="G886" s="3">
        <v>4</v>
      </c>
      <c r="H886" s="3">
        <v>5</v>
      </c>
      <c r="I886" s="3">
        <v>6</v>
      </c>
      <c r="J886" s="3">
        <v>7</v>
      </c>
    </row>
    <row r="887" spans="2:10">
      <c r="B887" s="147" t="s">
        <v>142</v>
      </c>
      <c r="C887" s="264" t="s">
        <v>263</v>
      </c>
      <c r="D887" s="265"/>
      <c r="E887" s="265"/>
      <c r="F887" s="265"/>
      <c r="G887" s="265"/>
      <c r="H887" s="265"/>
      <c r="I887" s="265"/>
      <c r="J887" s="266"/>
    </row>
    <row r="888" spans="2:10" ht="264">
      <c r="B888" s="128" t="s">
        <v>143</v>
      </c>
      <c r="C888" s="128" t="s">
        <v>269</v>
      </c>
      <c r="D888" s="128"/>
      <c r="E888" s="128" t="s">
        <v>28</v>
      </c>
      <c r="F888" s="128" t="s">
        <v>28</v>
      </c>
      <c r="G888" s="128"/>
      <c r="H888" s="128" t="s">
        <v>28</v>
      </c>
      <c r="I888" s="128" t="s">
        <v>28</v>
      </c>
      <c r="J888" s="40" t="s">
        <v>28</v>
      </c>
    </row>
    <row r="889" spans="2:10" ht="33">
      <c r="B889" s="128" t="s">
        <v>144</v>
      </c>
      <c r="C889" s="128" t="s">
        <v>169</v>
      </c>
      <c r="D889" s="128" t="s">
        <v>28</v>
      </c>
      <c r="E889" s="128" t="s">
        <v>28</v>
      </c>
      <c r="F889" s="128" t="s">
        <v>28</v>
      </c>
      <c r="G889" s="128" t="s">
        <v>27</v>
      </c>
      <c r="H889" s="128" t="s">
        <v>28</v>
      </c>
      <c r="I889" s="128" t="s">
        <v>28</v>
      </c>
      <c r="J889" s="40" t="s">
        <v>28</v>
      </c>
    </row>
    <row r="890" spans="2:10" ht="49.5">
      <c r="B890" s="128" t="s">
        <v>311</v>
      </c>
      <c r="C890" s="128" t="s">
        <v>237</v>
      </c>
      <c r="D890" s="128" t="s">
        <v>28</v>
      </c>
      <c r="E890" s="128" t="s">
        <v>28</v>
      </c>
      <c r="F890" s="128" t="s">
        <v>28</v>
      </c>
      <c r="G890" s="128"/>
      <c r="H890" s="128" t="s">
        <v>28</v>
      </c>
      <c r="I890" s="128" t="s">
        <v>28</v>
      </c>
      <c r="J890" s="40" t="s">
        <v>28</v>
      </c>
    </row>
    <row r="891" spans="2:10" ht="25.5" customHeight="1">
      <c r="B891" s="128" t="s">
        <v>146</v>
      </c>
      <c r="C891" s="128"/>
      <c r="D891" s="128"/>
      <c r="E891" s="128"/>
      <c r="F891" s="128"/>
      <c r="G891" s="128"/>
      <c r="H891" s="128"/>
      <c r="I891" s="128"/>
      <c r="J891" s="105"/>
    </row>
    <row r="892" spans="2:10" ht="135.75" customHeight="1">
      <c r="B892" s="306" t="s">
        <v>147</v>
      </c>
      <c r="C892" s="306"/>
      <c r="D892" s="196"/>
      <c r="E892" s="196">
        <v>50000</v>
      </c>
      <c r="F892" s="196">
        <v>50000</v>
      </c>
      <c r="G892" s="196">
        <v>40000</v>
      </c>
      <c r="H892" s="196"/>
      <c r="I892" s="196">
        <f>G892-H892</f>
        <v>40000</v>
      </c>
      <c r="J892" s="224" t="s">
        <v>327</v>
      </c>
    </row>
    <row r="893" spans="2:10">
      <c r="D893" s="153"/>
      <c r="F893" s="154"/>
    </row>
    <row r="894" spans="2:10" s="159" customFormat="1">
      <c r="D894" s="156"/>
      <c r="F894" s="156"/>
    </row>
    <row r="895" spans="2:10" s="159" customFormat="1">
      <c r="D895" s="156"/>
      <c r="F895" s="156"/>
    </row>
    <row r="896" spans="2:10">
      <c r="B896" s="161" t="s">
        <v>331</v>
      </c>
      <c r="C896" s="296" t="s">
        <v>70</v>
      </c>
      <c r="D896" s="296"/>
      <c r="E896" s="296"/>
      <c r="F896" s="249" t="s">
        <v>71</v>
      </c>
      <c r="G896" s="249"/>
      <c r="H896" s="250" t="s">
        <v>155</v>
      </c>
      <c r="I896" s="250"/>
      <c r="J896" s="250"/>
    </row>
    <row r="897" spans="2:10">
      <c r="C897" s="8"/>
      <c r="D897" s="8"/>
      <c r="E897" s="1"/>
      <c r="F897" s="249" t="s">
        <v>72</v>
      </c>
      <c r="G897" s="249"/>
      <c r="H897" s="249" t="s">
        <v>73</v>
      </c>
      <c r="I897" s="249"/>
      <c r="J897" s="249"/>
    </row>
    <row r="898" spans="2:10">
      <c r="B898" s="146" t="s">
        <v>74</v>
      </c>
      <c r="D898" s="8"/>
      <c r="E898" s="8"/>
      <c r="F898" s="8"/>
      <c r="G898" s="8"/>
      <c r="J898" s="167"/>
    </row>
    <row r="899" spans="2:10" ht="16.5" customHeight="1">
      <c r="C899" s="296" t="s">
        <v>75</v>
      </c>
      <c r="D899" s="296"/>
      <c r="E899" s="296"/>
      <c r="F899" s="249" t="s">
        <v>71</v>
      </c>
      <c r="G899" s="249"/>
      <c r="H899" s="250" t="s">
        <v>242</v>
      </c>
      <c r="I899" s="250"/>
      <c r="J899" s="250"/>
    </row>
    <row r="900" spans="2:10">
      <c r="C900" s="8"/>
      <c r="D900" s="8"/>
      <c r="E900" s="8"/>
      <c r="F900" s="249" t="s">
        <v>72</v>
      </c>
      <c r="G900" s="249"/>
      <c r="H900" s="249" t="s">
        <v>73</v>
      </c>
      <c r="I900" s="249"/>
      <c r="J900" s="249"/>
    </row>
    <row r="902" spans="2:10" s="159" customFormat="1"/>
    <row r="903" spans="2:10">
      <c r="H903" s="13"/>
      <c r="I903" s="267" t="s">
        <v>132</v>
      </c>
      <c r="J903" s="267"/>
    </row>
    <row r="904" spans="2:10">
      <c r="H904" s="13"/>
      <c r="I904" s="148"/>
      <c r="J904" s="148"/>
    </row>
    <row r="905" spans="2:10">
      <c r="B905" s="268" t="s">
        <v>126</v>
      </c>
      <c r="C905" s="268"/>
      <c r="D905" s="268"/>
      <c r="E905" s="268"/>
      <c r="F905" s="268"/>
      <c r="G905" s="268"/>
      <c r="H905" s="268"/>
      <c r="I905" s="268"/>
    </row>
    <row r="906" spans="2:10">
      <c r="B906" s="268" t="s">
        <v>133</v>
      </c>
      <c r="C906" s="268"/>
      <c r="D906" s="268"/>
      <c r="E906" s="268"/>
      <c r="F906" s="268"/>
      <c r="G906" s="268"/>
      <c r="H906" s="268"/>
      <c r="I906" s="268"/>
    </row>
    <row r="907" spans="2:10">
      <c r="B907" s="268" t="s">
        <v>332</v>
      </c>
      <c r="C907" s="268"/>
      <c r="D907" s="268"/>
      <c r="E907" s="268"/>
      <c r="F907" s="268"/>
      <c r="G907" s="268"/>
      <c r="H907" s="268"/>
      <c r="I907" s="268"/>
    </row>
    <row r="908" spans="2:10">
      <c r="J908" s="12"/>
    </row>
    <row r="909" spans="2:10" ht="16.5" customHeight="1">
      <c r="B909" s="251" t="s">
        <v>29</v>
      </c>
      <c r="C909" s="147" t="s">
        <v>30</v>
      </c>
      <c r="D909" s="275" t="s">
        <v>150</v>
      </c>
      <c r="E909" s="255"/>
      <c r="F909" s="255"/>
      <c r="G909" s="255"/>
      <c r="H909" s="255"/>
      <c r="I909" s="276"/>
      <c r="J909" s="12"/>
    </row>
    <row r="910" spans="2:10">
      <c r="B910" s="251"/>
      <c r="C910" s="147" t="s">
        <v>31</v>
      </c>
      <c r="D910" s="252">
        <v>104021</v>
      </c>
      <c r="E910" s="252"/>
      <c r="F910" s="252"/>
      <c r="G910" s="252"/>
      <c r="H910" s="252"/>
      <c r="I910" s="252"/>
    </row>
    <row r="911" spans="2:10">
      <c r="B911" s="247"/>
      <c r="C911" s="247"/>
      <c r="D911" s="247"/>
      <c r="E911" s="247"/>
      <c r="F911" s="247"/>
      <c r="G911" s="247"/>
      <c r="H911" s="247"/>
      <c r="I911" s="247"/>
    </row>
    <row r="912" spans="2:10">
      <c r="B912" s="251" t="s">
        <v>32</v>
      </c>
      <c r="C912" s="147" t="s">
        <v>30</v>
      </c>
      <c r="D912" s="275" t="s">
        <v>150</v>
      </c>
      <c r="E912" s="255"/>
      <c r="F912" s="255"/>
      <c r="G912" s="255"/>
      <c r="H912" s="255"/>
      <c r="I912" s="276"/>
    </row>
    <row r="913" spans="2:10">
      <c r="B913" s="251"/>
      <c r="C913" s="147" t="s">
        <v>31</v>
      </c>
      <c r="D913" s="252">
        <v>104021</v>
      </c>
      <c r="E913" s="252"/>
      <c r="F913" s="252"/>
      <c r="G913" s="252"/>
      <c r="H913" s="252"/>
      <c r="I913" s="252"/>
    </row>
    <row r="914" spans="2:10">
      <c r="B914" s="255"/>
      <c r="C914" s="255"/>
      <c r="D914" s="255"/>
      <c r="E914" s="255"/>
      <c r="F914" s="255"/>
      <c r="G914" s="255"/>
      <c r="H914" s="255"/>
      <c r="I914" s="255"/>
    </row>
    <row r="915" spans="2:10">
      <c r="B915" s="251" t="s">
        <v>33</v>
      </c>
      <c r="C915" s="251"/>
      <c r="D915" s="275" t="s">
        <v>150</v>
      </c>
      <c r="E915" s="255"/>
      <c r="F915" s="255"/>
      <c r="G915" s="255"/>
      <c r="H915" s="255"/>
      <c r="I915" s="276"/>
    </row>
    <row r="916" spans="2:10">
      <c r="B916" s="247"/>
      <c r="C916" s="247"/>
      <c r="D916" s="297"/>
      <c r="E916" s="297"/>
      <c r="F916" s="297"/>
      <c r="G916" s="297"/>
      <c r="H916" s="297"/>
    </row>
    <row r="917" spans="2:10">
      <c r="B917" s="251" t="s">
        <v>34</v>
      </c>
      <c r="C917" s="251"/>
      <c r="D917" s="252">
        <v>1006</v>
      </c>
      <c r="E917" s="252"/>
      <c r="F917" s="252"/>
      <c r="G917" s="252"/>
      <c r="H917" s="252"/>
      <c r="I917" s="252"/>
    </row>
    <row r="918" spans="2:10">
      <c r="B918" s="255"/>
      <c r="C918" s="255"/>
      <c r="D918" s="255"/>
      <c r="E918" s="255"/>
      <c r="F918" s="255"/>
      <c r="G918" s="255"/>
      <c r="H918" s="255"/>
      <c r="I918" s="255"/>
    </row>
    <row r="919" spans="2:10">
      <c r="B919" s="256" t="s">
        <v>129</v>
      </c>
      <c r="C919" s="147" t="s">
        <v>37</v>
      </c>
      <c r="D919" s="307" t="s">
        <v>148</v>
      </c>
      <c r="E919" s="308"/>
      <c r="F919" s="308"/>
      <c r="G919" s="308"/>
      <c r="H919" s="308"/>
      <c r="I919" s="309"/>
    </row>
    <row r="920" spans="2:10">
      <c r="B920" s="256"/>
      <c r="C920" s="147" t="s">
        <v>38</v>
      </c>
      <c r="D920" s="307" t="s">
        <v>148</v>
      </c>
      <c r="E920" s="308"/>
      <c r="F920" s="308"/>
      <c r="G920" s="308"/>
      <c r="H920" s="308"/>
      <c r="I920" s="309"/>
    </row>
    <row r="921" spans="2:10">
      <c r="B921" s="256"/>
      <c r="C921" s="147" t="s">
        <v>39</v>
      </c>
      <c r="D921" s="252" t="s">
        <v>149</v>
      </c>
      <c r="E921" s="252"/>
      <c r="F921" s="252"/>
      <c r="G921" s="252"/>
      <c r="H921" s="252"/>
      <c r="I921" s="252"/>
    </row>
    <row r="922" spans="2:10">
      <c r="B922" s="247"/>
      <c r="C922" s="247"/>
      <c r="D922" s="297"/>
      <c r="E922" s="297"/>
      <c r="F922" s="297"/>
      <c r="G922" s="297"/>
      <c r="H922" s="297"/>
    </row>
    <row r="923" spans="2:10">
      <c r="B923" s="258" t="s">
        <v>130</v>
      </c>
      <c r="C923" s="147" t="s">
        <v>41</v>
      </c>
      <c r="D923" s="264" t="s">
        <v>236</v>
      </c>
      <c r="E923" s="265"/>
      <c r="F923" s="265"/>
      <c r="G923" s="265"/>
      <c r="H923" s="265"/>
      <c r="I923" s="266"/>
    </row>
    <row r="924" spans="2:10" ht="24" customHeight="1">
      <c r="B924" s="260"/>
      <c r="C924" s="147" t="s">
        <v>42</v>
      </c>
      <c r="D924" s="252">
        <v>1108</v>
      </c>
      <c r="E924" s="252"/>
      <c r="F924" s="252"/>
      <c r="G924" s="252"/>
      <c r="H924" s="252"/>
      <c r="I924" s="252"/>
    </row>
    <row r="925" spans="2:10" ht="40.5" customHeight="1">
      <c r="B925" s="260"/>
      <c r="C925" s="147" t="s">
        <v>43</v>
      </c>
      <c r="D925" s="264" t="s">
        <v>270</v>
      </c>
      <c r="E925" s="298"/>
      <c r="F925" s="298"/>
      <c r="G925" s="298"/>
      <c r="H925" s="298"/>
      <c r="I925" s="299"/>
      <c r="J925" s="155"/>
    </row>
    <row r="926" spans="2:10" ht="27" customHeight="1">
      <c r="B926" s="262"/>
      <c r="C926" s="147" t="s">
        <v>44</v>
      </c>
      <c r="D926" s="300" t="s">
        <v>264</v>
      </c>
      <c r="E926" s="300"/>
      <c r="F926" s="300"/>
      <c r="G926" s="300"/>
      <c r="H926" s="300"/>
      <c r="I926" s="300"/>
    </row>
    <row r="927" spans="2:10">
      <c r="B927" s="247"/>
      <c r="C927" s="247"/>
      <c r="D927" s="297"/>
      <c r="E927" s="297"/>
      <c r="F927" s="297"/>
      <c r="G927" s="297"/>
      <c r="H927" s="297"/>
    </row>
    <row r="928" spans="2:10">
      <c r="B928" s="251" t="s">
        <v>131</v>
      </c>
      <c r="C928" s="251"/>
      <c r="D928" s="252" t="s">
        <v>154</v>
      </c>
      <c r="E928" s="252"/>
      <c r="F928" s="252"/>
      <c r="G928" s="252"/>
      <c r="H928" s="252"/>
      <c r="I928" s="252"/>
    </row>
    <row r="930" spans="2:10" ht="78" customHeight="1">
      <c r="B930" s="39"/>
      <c r="C930" s="39"/>
      <c r="D930" s="301" t="s">
        <v>134</v>
      </c>
      <c r="E930" s="302"/>
      <c r="F930" s="301" t="s">
        <v>135</v>
      </c>
      <c r="G930" s="302"/>
      <c r="H930" s="303" t="s">
        <v>136</v>
      </c>
      <c r="I930" s="303" t="s">
        <v>137</v>
      </c>
      <c r="J930" s="303" t="s">
        <v>138</v>
      </c>
    </row>
    <row r="931" spans="2:10" ht="27">
      <c r="B931" s="147" t="s">
        <v>139</v>
      </c>
      <c r="C931" s="151">
        <v>1108</v>
      </c>
      <c r="D931" s="3" t="s">
        <v>2</v>
      </c>
      <c r="E931" s="3" t="s">
        <v>140</v>
      </c>
      <c r="F931" s="3" t="s">
        <v>2</v>
      </c>
      <c r="G931" s="3" t="s">
        <v>140</v>
      </c>
      <c r="H931" s="304"/>
      <c r="I931" s="304"/>
      <c r="J931" s="304"/>
    </row>
    <row r="932" spans="2:10">
      <c r="B932" s="147" t="s">
        <v>141</v>
      </c>
      <c r="C932" s="151">
        <v>32002</v>
      </c>
      <c r="D932" s="3">
        <v>1</v>
      </c>
      <c r="E932" s="3">
        <v>2</v>
      </c>
      <c r="F932" s="3">
        <v>3</v>
      </c>
      <c r="G932" s="3">
        <v>4</v>
      </c>
      <c r="H932" s="3">
        <v>5</v>
      </c>
      <c r="I932" s="3">
        <v>6</v>
      </c>
      <c r="J932" s="3">
        <v>7</v>
      </c>
    </row>
    <row r="933" spans="2:10" ht="30" customHeight="1">
      <c r="B933" s="147" t="s">
        <v>142</v>
      </c>
      <c r="C933" s="264" t="s">
        <v>270</v>
      </c>
      <c r="D933" s="265"/>
      <c r="E933" s="265"/>
      <c r="F933" s="265"/>
      <c r="G933" s="265"/>
      <c r="H933" s="265"/>
      <c r="I933" s="265"/>
      <c r="J933" s="266"/>
    </row>
    <row r="934" spans="2:10" ht="200.25" customHeight="1">
      <c r="B934" s="147" t="s">
        <v>143</v>
      </c>
      <c r="C934" s="150" t="s">
        <v>265</v>
      </c>
      <c r="D934" s="40" t="s">
        <v>28</v>
      </c>
      <c r="E934" s="40" t="s">
        <v>28</v>
      </c>
      <c r="F934" s="40" t="s">
        <v>28</v>
      </c>
      <c r="G934" s="11"/>
      <c r="H934" s="40" t="s">
        <v>28</v>
      </c>
      <c r="I934" s="40" t="s">
        <v>28</v>
      </c>
      <c r="J934" s="40" t="s">
        <v>28</v>
      </c>
    </row>
    <row r="935" spans="2:10" ht="74.25" customHeight="1">
      <c r="B935" s="147" t="s">
        <v>144</v>
      </c>
      <c r="C935" s="150" t="s">
        <v>266</v>
      </c>
      <c r="D935" s="40" t="s">
        <v>28</v>
      </c>
      <c r="E935" s="40" t="s">
        <v>28</v>
      </c>
      <c r="F935" s="40" t="s">
        <v>28</v>
      </c>
      <c r="G935" s="40" t="s">
        <v>27</v>
      </c>
      <c r="H935" s="40" t="s">
        <v>28</v>
      </c>
      <c r="I935" s="40" t="s">
        <v>28</v>
      </c>
      <c r="J935" s="40" t="s">
        <v>28</v>
      </c>
    </row>
    <row r="936" spans="2:10" ht="30.75" customHeight="1">
      <c r="B936" s="147" t="s">
        <v>268</v>
      </c>
      <c r="C936" s="150" t="s">
        <v>267</v>
      </c>
      <c r="D936" s="40" t="s">
        <v>28</v>
      </c>
      <c r="E936" s="40" t="s">
        <v>28</v>
      </c>
      <c r="F936" s="40" t="s">
        <v>28</v>
      </c>
      <c r="G936" s="11"/>
      <c r="H936" s="40" t="s">
        <v>28</v>
      </c>
      <c r="I936" s="40" t="s">
        <v>28</v>
      </c>
      <c r="J936" s="40" t="s">
        <v>28</v>
      </c>
    </row>
    <row r="937" spans="2:10" ht="19.5" customHeight="1">
      <c r="B937" s="305" t="s">
        <v>146</v>
      </c>
      <c r="C937" s="305"/>
      <c r="D937" s="39"/>
      <c r="E937" s="39"/>
      <c r="F937" s="39"/>
      <c r="G937" s="39"/>
      <c r="H937" s="39"/>
      <c r="I937" s="39"/>
      <c r="J937" s="39"/>
    </row>
    <row r="938" spans="2:10" s="159" customFormat="1" ht="45.75" customHeight="1">
      <c r="B938" s="337" t="s">
        <v>312</v>
      </c>
      <c r="C938" s="338"/>
      <c r="D938" s="47">
        <v>100</v>
      </c>
      <c r="E938" s="47">
        <f>D938</f>
        <v>100</v>
      </c>
      <c r="F938" s="192"/>
      <c r="G938" s="192"/>
      <c r="H938" s="192"/>
      <c r="I938" s="192"/>
      <c r="J938" s="192"/>
    </row>
    <row r="939" spans="2:10" ht="120.75" customHeight="1">
      <c r="B939" s="306" t="s">
        <v>147</v>
      </c>
      <c r="C939" s="306"/>
      <c r="D939" s="196">
        <v>829516.80000000005</v>
      </c>
      <c r="E939" s="196">
        <v>779516.8</v>
      </c>
      <c r="F939" s="162">
        <v>487600</v>
      </c>
      <c r="G939" s="44">
        <f>F939</f>
        <v>487600</v>
      </c>
      <c r="H939" s="44"/>
      <c r="I939" s="44">
        <f>G939-H939</f>
        <v>487600</v>
      </c>
      <c r="J939" s="224" t="s">
        <v>328</v>
      </c>
    </row>
    <row r="940" spans="2:10">
      <c r="D940" s="156"/>
      <c r="E940" s="210"/>
      <c r="F940" s="156"/>
    </row>
    <row r="941" spans="2:10" s="159" customFormat="1">
      <c r="D941" s="156"/>
      <c r="E941" s="210"/>
      <c r="F941" s="156"/>
    </row>
    <row r="942" spans="2:10" s="159" customFormat="1">
      <c r="D942" s="156"/>
      <c r="E942" s="210"/>
      <c r="F942" s="156"/>
    </row>
    <row r="943" spans="2:10">
      <c r="B943" s="161" t="s">
        <v>331</v>
      </c>
      <c r="C943" s="296" t="s">
        <v>70</v>
      </c>
      <c r="D943" s="296"/>
      <c r="E943" s="296"/>
      <c r="F943" s="249" t="s">
        <v>71</v>
      </c>
      <c r="G943" s="249"/>
      <c r="H943" s="250" t="s">
        <v>155</v>
      </c>
      <c r="I943" s="250"/>
      <c r="J943" s="250"/>
    </row>
    <row r="944" spans="2:10">
      <c r="C944" s="8"/>
      <c r="D944" s="8"/>
      <c r="E944" s="1"/>
      <c r="F944" s="249" t="s">
        <v>72</v>
      </c>
      <c r="G944" s="249"/>
      <c r="H944" s="249" t="s">
        <v>73</v>
      </c>
      <c r="I944" s="249"/>
      <c r="J944" s="249"/>
    </row>
    <row r="945" spans="2:10">
      <c r="B945" s="146" t="s">
        <v>74</v>
      </c>
      <c r="D945" s="8"/>
      <c r="E945" s="8"/>
      <c r="F945" s="8"/>
      <c r="G945" s="8"/>
    </row>
    <row r="946" spans="2:10" ht="16.5" customHeight="1">
      <c r="C946" s="296" t="s">
        <v>75</v>
      </c>
      <c r="D946" s="296"/>
      <c r="E946" s="296"/>
      <c r="F946" s="249" t="s">
        <v>71</v>
      </c>
      <c r="G946" s="249"/>
      <c r="H946" s="250" t="s">
        <v>242</v>
      </c>
      <c r="I946" s="250"/>
      <c r="J946" s="250"/>
    </row>
    <row r="947" spans="2:10">
      <c r="C947" s="8"/>
      <c r="D947" s="8"/>
      <c r="E947" s="8"/>
      <c r="F947" s="249" t="s">
        <v>72</v>
      </c>
      <c r="G947" s="249"/>
      <c r="H947" s="249" t="s">
        <v>73</v>
      </c>
      <c r="I947" s="249"/>
      <c r="J947" s="249"/>
    </row>
  </sheetData>
  <mergeCells count="995">
    <mergeCell ref="B192:C192"/>
    <mergeCell ref="B193:C193"/>
    <mergeCell ref="B938:C938"/>
    <mergeCell ref="B194:C194"/>
    <mergeCell ref="C841:J841"/>
    <mergeCell ref="B845:C845"/>
    <mergeCell ref="B846:C846"/>
    <mergeCell ref="C850:E850"/>
    <mergeCell ref="F850:G850"/>
    <mergeCell ref="H850:J850"/>
    <mergeCell ref="F851:G851"/>
    <mergeCell ref="H851:J851"/>
    <mergeCell ref="C853:E853"/>
    <mergeCell ref="F853:G853"/>
    <mergeCell ref="H853:J853"/>
    <mergeCell ref="F854:G854"/>
    <mergeCell ref="H854:J854"/>
    <mergeCell ref="B826:I826"/>
    <mergeCell ref="B827:B829"/>
    <mergeCell ref="B831:B834"/>
    <mergeCell ref="D838:E838"/>
    <mergeCell ref="F838:G838"/>
    <mergeCell ref="H838:H839"/>
    <mergeCell ref="I838:I839"/>
    <mergeCell ref="D833:I833"/>
    <mergeCell ref="D834:I834"/>
    <mergeCell ref="B835:H835"/>
    <mergeCell ref="B836:C836"/>
    <mergeCell ref="D836:I836"/>
    <mergeCell ref="J838:J839"/>
    <mergeCell ref="I811:J811"/>
    <mergeCell ref="B813:I813"/>
    <mergeCell ref="B814:I814"/>
    <mergeCell ref="B815:I815"/>
    <mergeCell ref="B817:B818"/>
    <mergeCell ref="D817:I817"/>
    <mergeCell ref="D818:I818"/>
    <mergeCell ref="B819:I819"/>
    <mergeCell ref="B820:B821"/>
    <mergeCell ref="D820:I820"/>
    <mergeCell ref="D821:I821"/>
    <mergeCell ref="B822:I822"/>
    <mergeCell ref="B823:C823"/>
    <mergeCell ref="D823:I823"/>
    <mergeCell ref="B824:H824"/>
    <mergeCell ref="B825:C825"/>
    <mergeCell ref="D825:I825"/>
    <mergeCell ref="D831:I831"/>
    <mergeCell ref="D832:I832"/>
    <mergeCell ref="D827:I827"/>
    <mergeCell ref="D828:I828"/>
    <mergeCell ref="D829:I829"/>
    <mergeCell ref="B830:H830"/>
    <mergeCell ref="B689:B692"/>
    <mergeCell ref="D689:I689"/>
    <mergeCell ref="D690:I690"/>
    <mergeCell ref="D691:I691"/>
    <mergeCell ref="D692:I692"/>
    <mergeCell ref="B693:H693"/>
    <mergeCell ref="B694:C694"/>
    <mergeCell ref="D694:I694"/>
    <mergeCell ref="D696:E696"/>
    <mergeCell ref="F696:G696"/>
    <mergeCell ref="H696:H697"/>
    <mergeCell ref="I696:I697"/>
    <mergeCell ref="C713:E713"/>
    <mergeCell ref="F713:G713"/>
    <mergeCell ref="H713:J713"/>
    <mergeCell ref="F714:G714"/>
    <mergeCell ref="H714:J714"/>
    <mergeCell ref="J696:J697"/>
    <mergeCell ref="C699:J699"/>
    <mergeCell ref="B704:C704"/>
    <mergeCell ref="B705:C705"/>
    <mergeCell ref="B706:C706"/>
    <mergeCell ref="C710:E710"/>
    <mergeCell ref="F710:G710"/>
    <mergeCell ref="H710:J710"/>
    <mergeCell ref="F711:G711"/>
    <mergeCell ref="H711:J711"/>
    <mergeCell ref="B675:B676"/>
    <mergeCell ref="D675:I675"/>
    <mergeCell ref="D676:I676"/>
    <mergeCell ref="B677:I677"/>
    <mergeCell ref="B678:B679"/>
    <mergeCell ref="D678:I678"/>
    <mergeCell ref="D679:I679"/>
    <mergeCell ref="B680:I680"/>
    <mergeCell ref="B681:C681"/>
    <mergeCell ref="D681:I681"/>
    <mergeCell ref="B682:H682"/>
    <mergeCell ref="B683:C683"/>
    <mergeCell ref="D683:I683"/>
    <mergeCell ref="B684:I684"/>
    <mergeCell ref="B685:B687"/>
    <mergeCell ref="D685:I685"/>
    <mergeCell ref="D686:I686"/>
    <mergeCell ref="D687:I687"/>
    <mergeCell ref="B688:H688"/>
    <mergeCell ref="J649:J650"/>
    <mergeCell ref="C652:J652"/>
    <mergeCell ref="B656:C656"/>
    <mergeCell ref="B657:C657"/>
    <mergeCell ref="B658:C658"/>
    <mergeCell ref="C662:E662"/>
    <mergeCell ref="F662:G662"/>
    <mergeCell ref="H662:J662"/>
    <mergeCell ref="F663:G663"/>
    <mergeCell ref="H663:J663"/>
    <mergeCell ref="C665:E665"/>
    <mergeCell ref="F665:G665"/>
    <mergeCell ref="H665:J665"/>
    <mergeCell ref="F666:G666"/>
    <mergeCell ref="H666:J666"/>
    <mergeCell ref="I669:J669"/>
    <mergeCell ref="B671:I671"/>
    <mergeCell ref="B672:I672"/>
    <mergeCell ref="B673:I673"/>
    <mergeCell ref="B635:H635"/>
    <mergeCell ref="B636:C636"/>
    <mergeCell ref="D636:I636"/>
    <mergeCell ref="B637:I637"/>
    <mergeCell ref="B638:B640"/>
    <mergeCell ref="D638:I638"/>
    <mergeCell ref="D639:I639"/>
    <mergeCell ref="D640:I640"/>
    <mergeCell ref="B641:H641"/>
    <mergeCell ref="B642:B645"/>
    <mergeCell ref="D642:I642"/>
    <mergeCell ref="D643:I643"/>
    <mergeCell ref="D644:I644"/>
    <mergeCell ref="D645:I645"/>
    <mergeCell ref="B646:H646"/>
    <mergeCell ref="B647:C647"/>
    <mergeCell ref="D647:I647"/>
    <mergeCell ref="D649:E649"/>
    <mergeCell ref="F649:G649"/>
    <mergeCell ref="H649:H650"/>
    <mergeCell ref="I649:I650"/>
    <mergeCell ref="I621:J621"/>
    <mergeCell ref="B623:I623"/>
    <mergeCell ref="B624:I624"/>
    <mergeCell ref="B625:I625"/>
    <mergeCell ref="F614:G614"/>
    <mergeCell ref="H614:J614"/>
    <mergeCell ref="C616:E616"/>
    <mergeCell ref="F616:G616"/>
    <mergeCell ref="H616:J616"/>
    <mergeCell ref="F617:G617"/>
    <mergeCell ref="H617:J617"/>
    <mergeCell ref="B628:B629"/>
    <mergeCell ref="D628:I628"/>
    <mergeCell ref="D629:I629"/>
    <mergeCell ref="B630:I630"/>
    <mergeCell ref="B631:B632"/>
    <mergeCell ref="D631:I631"/>
    <mergeCell ref="D632:I632"/>
    <mergeCell ref="B633:I633"/>
    <mergeCell ref="B634:C634"/>
    <mergeCell ref="D634:I634"/>
    <mergeCell ref="B593:H593"/>
    <mergeCell ref="B594:C594"/>
    <mergeCell ref="D594:I594"/>
    <mergeCell ref="D596:E596"/>
    <mergeCell ref="F596:G596"/>
    <mergeCell ref="H596:H597"/>
    <mergeCell ref="I596:I597"/>
    <mergeCell ref="J596:J597"/>
    <mergeCell ref="C599:J599"/>
    <mergeCell ref="B603:C603"/>
    <mergeCell ref="B604:C604"/>
    <mergeCell ref="B605:C605"/>
    <mergeCell ref="B606:C606"/>
    <mergeCell ref="B608:C608"/>
    <mergeCell ref="B609:C609"/>
    <mergeCell ref="C613:E613"/>
    <mergeCell ref="F613:G613"/>
    <mergeCell ref="H613:J613"/>
    <mergeCell ref="B607:C607"/>
    <mergeCell ref="B588:H588"/>
    <mergeCell ref="B589:B592"/>
    <mergeCell ref="D589:I589"/>
    <mergeCell ref="D590:I590"/>
    <mergeCell ref="D591:I591"/>
    <mergeCell ref="D592:I592"/>
    <mergeCell ref="B577:I577"/>
    <mergeCell ref="B578:B579"/>
    <mergeCell ref="D578:I578"/>
    <mergeCell ref="D579:I579"/>
    <mergeCell ref="B580:I580"/>
    <mergeCell ref="B581:C581"/>
    <mergeCell ref="D581:I581"/>
    <mergeCell ref="B582:H582"/>
    <mergeCell ref="B583:C583"/>
    <mergeCell ref="D583:I583"/>
    <mergeCell ref="I569:J569"/>
    <mergeCell ref="B571:I571"/>
    <mergeCell ref="B572:I572"/>
    <mergeCell ref="B573:I573"/>
    <mergeCell ref="B575:B576"/>
    <mergeCell ref="D575:I575"/>
    <mergeCell ref="D576:I576"/>
    <mergeCell ref="B584:I584"/>
    <mergeCell ref="B585:B587"/>
    <mergeCell ref="D585:I585"/>
    <mergeCell ref="D586:I586"/>
    <mergeCell ref="D587:I587"/>
    <mergeCell ref="D546:E546"/>
    <mergeCell ref="F546:G546"/>
    <mergeCell ref="H546:H547"/>
    <mergeCell ref="I546:I547"/>
    <mergeCell ref="J546:J547"/>
    <mergeCell ref="C549:J549"/>
    <mergeCell ref="B553:C553"/>
    <mergeCell ref="B557:C557"/>
    <mergeCell ref="B558:C558"/>
    <mergeCell ref="B554:C554"/>
    <mergeCell ref="B555:C555"/>
    <mergeCell ref="B556:C556"/>
    <mergeCell ref="C562:E562"/>
    <mergeCell ref="F562:G562"/>
    <mergeCell ref="H562:J562"/>
    <mergeCell ref="F563:G563"/>
    <mergeCell ref="H563:J563"/>
    <mergeCell ref="C565:E565"/>
    <mergeCell ref="F565:G565"/>
    <mergeCell ref="H565:J565"/>
    <mergeCell ref="F566:G566"/>
    <mergeCell ref="H566:J566"/>
    <mergeCell ref="B530:I530"/>
    <mergeCell ref="B531:C531"/>
    <mergeCell ref="D531:I531"/>
    <mergeCell ref="B532:H532"/>
    <mergeCell ref="B533:C533"/>
    <mergeCell ref="D533:I533"/>
    <mergeCell ref="B534:I534"/>
    <mergeCell ref="B535:B537"/>
    <mergeCell ref="D535:I535"/>
    <mergeCell ref="D536:I536"/>
    <mergeCell ref="D537:I537"/>
    <mergeCell ref="B538:H538"/>
    <mergeCell ref="B539:B542"/>
    <mergeCell ref="D539:I539"/>
    <mergeCell ref="D540:I540"/>
    <mergeCell ref="D541:I541"/>
    <mergeCell ref="D542:I542"/>
    <mergeCell ref="B543:H543"/>
    <mergeCell ref="B544:C544"/>
    <mergeCell ref="D544:I544"/>
    <mergeCell ref="I519:J519"/>
    <mergeCell ref="B521:I521"/>
    <mergeCell ref="B522:I522"/>
    <mergeCell ref="B523:I523"/>
    <mergeCell ref="B525:B526"/>
    <mergeCell ref="D525:I525"/>
    <mergeCell ref="D526:I526"/>
    <mergeCell ref="B527:I527"/>
    <mergeCell ref="B528:B529"/>
    <mergeCell ref="D528:I528"/>
    <mergeCell ref="D529:I529"/>
    <mergeCell ref="F512:G512"/>
    <mergeCell ref="H512:J512"/>
    <mergeCell ref="B501:C501"/>
    <mergeCell ref="B502:C502"/>
    <mergeCell ref="B504:C504"/>
    <mergeCell ref="C508:E508"/>
    <mergeCell ref="F508:G508"/>
    <mergeCell ref="H508:J508"/>
    <mergeCell ref="F509:G509"/>
    <mergeCell ref="H509:J509"/>
    <mergeCell ref="C511:E511"/>
    <mergeCell ref="F511:G511"/>
    <mergeCell ref="H511:J511"/>
    <mergeCell ref="D493:E493"/>
    <mergeCell ref="F493:G493"/>
    <mergeCell ref="H493:H494"/>
    <mergeCell ref="I493:I494"/>
    <mergeCell ref="J493:J494"/>
    <mergeCell ref="C496:J496"/>
    <mergeCell ref="B500:C500"/>
    <mergeCell ref="B503:C503"/>
    <mergeCell ref="B485:H485"/>
    <mergeCell ref="B486:B489"/>
    <mergeCell ref="D486:I486"/>
    <mergeCell ref="D487:I487"/>
    <mergeCell ref="D488:I488"/>
    <mergeCell ref="D489:I489"/>
    <mergeCell ref="B490:H490"/>
    <mergeCell ref="B491:C491"/>
    <mergeCell ref="D491:I491"/>
    <mergeCell ref="B468:I468"/>
    <mergeCell ref="B469:I469"/>
    <mergeCell ref="B470:I470"/>
    <mergeCell ref="B472:B473"/>
    <mergeCell ref="D472:I472"/>
    <mergeCell ref="D473:I473"/>
    <mergeCell ref="B474:I474"/>
    <mergeCell ref="B475:B476"/>
    <mergeCell ref="D475:I475"/>
    <mergeCell ref="D476:I476"/>
    <mergeCell ref="B477:I477"/>
    <mergeCell ref="B478:C478"/>
    <mergeCell ref="D478:I478"/>
    <mergeCell ref="B479:H479"/>
    <mergeCell ref="B480:C480"/>
    <mergeCell ref="D480:I480"/>
    <mergeCell ref="B481:I481"/>
    <mergeCell ref="B482:B484"/>
    <mergeCell ref="D482:I482"/>
    <mergeCell ref="D483:I483"/>
    <mergeCell ref="D484:I484"/>
    <mergeCell ref="F464:G464"/>
    <mergeCell ref="H464:J464"/>
    <mergeCell ref="B454:C454"/>
    <mergeCell ref="I466:J466"/>
    <mergeCell ref="B452:C452"/>
    <mergeCell ref="B453:C453"/>
    <mergeCell ref="B456:C456"/>
    <mergeCell ref="C460:E460"/>
    <mergeCell ref="F460:G460"/>
    <mergeCell ref="H460:J460"/>
    <mergeCell ref="F461:G461"/>
    <mergeCell ref="H461:J461"/>
    <mergeCell ref="B455:C455"/>
    <mergeCell ref="B437:H437"/>
    <mergeCell ref="B433:I433"/>
    <mergeCell ref="B434:B436"/>
    <mergeCell ref="D434:I434"/>
    <mergeCell ref="D435:I435"/>
    <mergeCell ref="D436:I436"/>
    <mergeCell ref="C463:E463"/>
    <mergeCell ref="F463:G463"/>
    <mergeCell ref="H463:J463"/>
    <mergeCell ref="B442:H442"/>
    <mergeCell ref="B443:C443"/>
    <mergeCell ref="D443:I443"/>
    <mergeCell ref="D445:E445"/>
    <mergeCell ref="F445:G445"/>
    <mergeCell ref="H445:H446"/>
    <mergeCell ref="I445:I446"/>
    <mergeCell ref="J445:J446"/>
    <mergeCell ref="C448:J448"/>
    <mergeCell ref="B427:B428"/>
    <mergeCell ref="D427:I427"/>
    <mergeCell ref="D428:I428"/>
    <mergeCell ref="B429:I429"/>
    <mergeCell ref="B430:C430"/>
    <mergeCell ref="D430:I430"/>
    <mergeCell ref="B431:H431"/>
    <mergeCell ref="B432:C432"/>
    <mergeCell ref="D432:I432"/>
    <mergeCell ref="B376:B377"/>
    <mergeCell ref="D376:I376"/>
    <mergeCell ref="D377:I377"/>
    <mergeCell ref="B378:I378"/>
    <mergeCell ref="B379:B380"/>
    <mergeCell ref="D379:I379"/>
    <mergeCell ref="D380:I380"/>
    <mergeCell ref="B381:I381"/>
    <mergeCell ref="B426:I426"/>
    <mergeCell ref="D388:I388"/>
    <mergeCell ref="B389:H389"/>
    <mergeCell ref="B390:B393"/>
    <mergeCell ref="D390:I390"/>
    <mergeCell ref="D391:I391"/>
    <mergeCell ref="D392:I392"/>
    <mergeCell ref="D393:I393"/>
    <mergeCell ref="B394:H394"/>
    <mergeCell ref="F365:G365"/>
    <mergeCell ref="H365:J365"/>
    <mergeCell ref="B353:C353"/>
    <mergeCell ref="B354:C354"/>
    <mergeCell ref="I418:J418"/>
    <mergeCell ref="B420:I420"/>
    <mergeCell ref="B421:I421"/>
    <mergeCell ref="B422:I422"/>
    <mergeCell ref="B424:B425"/>
    <mergeCell ref="D424:I424"/>
    <mergeCell ref="D425:I425"/>
    <mergeCell ref="B357:C357"/>
    <mergeCell ref="C361:E361"/>
    <mergeCell ref="F361:G361"/>
    <mergeCell ref="H361:J361"/>
    <mergeCell ref="F362:G362"/>
    <mergeCell ref="H362:J362"/>
    <mergeCell ref="C364:E364"/>
    <mergeCell ref="F364:G364"/>
    <mergeCell ref="H364:J364"/>
    <mergeCell ref="I370:J370"/>
    <mergeCell ref="B372:I372"/>
    <mergeCell ref="B373:I373"/>
    <mergeCell ref="B374:I374"/>
    <mergeCell ref="B337:H337"/>
    <mergeCell ref="B338:B341"/>
    <mergeCell ref="D338:I338"/>
    <mergeCell ref="D339:I339"/>
    <mergeCell ref="D340:I340"/>
    <mergeCell ref="D341:I341"/>
    <mergeCell ref="B342:H342"/>
    <mergeCell ref="B343:C343"/>
    <mergeCell ref="D343:I343"/>
    <mergeCell ref="D345:E345"/>
    <mergeCell ref="F345:G345"/>
    <mergeCell ref="H345:H346"/>
    <mergeCell ref="I345:I346"/>
    <mergeCell ref="J345:J346"/>
    <mergeCell ref="C348:J348"/>
    <mergeCell ref="B352:C352"/>
    <mergeCell ref="B355:C355"/>
    <mergeCell ref="B356:C356"/>
    <mergeCell ref="B331:H331"/>
    <mergeCell ref="B332:C332"/>
    <mergeCell ref="D332:I332"/>
    <mergeCell ref="B333:I333"/>
    <mergeCell ref="B334:B336"/>
    <mergeCell ref="D334:I334"/>
    <mergeCell ref="D335:I335"/>
    <mergeCell ref="D336:I336"/>
    <mergeCell ref="I318:J318"/>
    <mergeCell ref="B320:I320"/>
    <mergeCell ref="B321:I321"/>
    <mergeCell ref="B322:I322"/>
    <mergeCell ref="B324:B325"/>
    <mergeCell ref="D324:I324"/>
    <mergeCell ref="D325:I325"/>
    <mergeCell ref="B326:I326"/>
    <mergeCell ref="B327:B328"/>
    <mergeCell ref="D327:I327"/>
    <mergeCell ref="D328:I328"/>
    <mergeCell ref="B329:I329"/>
    <mergeCell ref="B330:C330"/>
    <mergeCell ref="D330:I330"/>
    <mergeCell ref="H312:J312"/>
    <mergeCell ref="B295:C295"/>
    <mergeCell ref="B296:C296"/>
    <mergeCell ref="B297:C297"/>
    <mergeCell ref="B298:C298"/>
    <mergeCell ref="C314:E314"/>
    <mergeCell ref="F314:G314"/>
    <mergeCell ref="H314:J314"/>
    <mergeCell ref="F315:G315"/>
    <mergeCell ref="B178:H178"/>
    <mergeCell ref="B179:C179"/>
    <mergeCell ref="D179:I179"/>
    <mergeCell ref="D181:E181"/>
    <mergeCell ref="F181:G181"/>
    <mergeCell ref="H234:H235"/>
    <mergeCell ref="D265:I265"/>
    <mergeCell ref="J280:J281"/>
    <mergeCell ref="C283:J283"/>
    <mergeCell ref="B273:B276"/>
    <mergeCell ref="D273:I273"/>
    <mergeCell ref="D274:I274"/>
    <mergeCell ref="D275:I275"/>
    <mergeCell ref="D276:I276"/>
    <mergeCell ref="B277:H277"/>
    <mergeCell ref="B278:C278"/>
    <mergeCell ref="D278:I278"/>
    <mergeCell ref="D280:E280"/>
    <mergeCell ref="F280:G280"/>
    <mergeCell ref="H280:H281"/>
    <mergeCell ref="I280:I281"/>
    <mergeCell ref="D271:I271"/>
    <mergeCell ref="B272:H272"/>
    <mergeCell ref="B191:C191"/>
    <mergeCell ref="I154:J154"/>
    <mergeCell ref="B156:I156"/>
    <mergeCell ref="B157:I157"/>
    <mergeCell ref="B158:I158"/>
    <mergeCell ref="B160:B161"/>
    <mergeCell ref="D160:I160"/>
    <mergeCell ref="D161:I161"/>
    <mergeCell ref="I253:J253"/>
    <mergeCell ref="B255:I255"/>
    <mergeCell ref="I206:J206"/>
    <mergeCell ref="B208:I208"/>
    <mergeCell ref="B209:I209"/>
    <mergeCell ref="B210:I210"/>
    <mergeCell ref="B212:B213"/>
    <mergeCell ref="D212:I212"/>
    <mergeCell ref="D213:I213"/>
    <mergeCell ref="B214:I214"/>
    <mergeCell ref="B215:B216"/>
    <mergeCell ref="D215:I215"/>
    <mergeCell ref="D216:I216"/>
    <mergeCell ref="B217:I217"/>
    <mergeCell ref="B218:C218"/>
    <mergeCell ref="D218:I218"/>
    <mergeCell ref="B243:C243"/>
    <mergeCell ref="B132:H132"/>
    <mergeCell ref="B133:C133"/>
    <mergeCell ref="D133:I133"/>
    <mergeCell ref="D135:E135"/>
    <mergeCell ref="F135:G135"/>
    <mergeCell ref="H135:H136"/>
    <mergeCell ref="I135:I136"/>
    <mergeCell ref="J135:J136"/>
    <mergeCell ref="C138:J138"/>
    <mergeCell ref="C150:E150"/>
    <mergeCell ref="F150:G150"/>
    <mergeCell ref="H150:J150"/>
    <mergeCell ref="F151:G151"/>
    <mergeCell ref="H151:J151"/>
    <mergeCell ref="B142:C142"/>
    <mergeCell ref="B143:C143"/>
    <mergeCell ref="C147:E147"/>
    <mergeCell ref="F147:G147"/>
    <mergeCell ref="H147:J147"/>
    <mergeCell ref="F148:G148"/>
    <mergeCell ref="H148:J148"/>
    <mergeCell ref="B116:I116"/>
    <mergeCell ref="B117:B118"/>
    <mergeCell ref="D117:I117"/>
    <mergeCell ref="D118:I118"/>
    <mergeCell ref="B119:I119"/>
    <mergeCell ref="B120:C120"/>
    <mergeCell ref="D120:I120"/>
    <mergeCell ref="B121:H121"/>
    <mergeCell ref="B122:C122"/>
    <mergeCell ref="D122:I122"/>
    <mergeCell ref="B123:I123"/>
    <mergeCell ref="B124:B126"/>
    <mergeCell ref="D124:I124"/>
    <mergeCell ref="D125:I125"/>
    <mergeCell ref="D126:I126"/>
    <mergeCell ref="B127:H127"/>
    <mergeCell ref="B128:B131"/>
    <mergeCell ref="D128:I128"/>
    <mergeCell ref="D129:I129"/>
    <mergeCell ref="D130:I130"/>
    <mergeCell ref="D131:I131"/>
    <mergeCell ref="F106:G106"/>
    <mergeCell ref="H106:J106"/>
    <mergeCell ref="B94:C94"/>
    <mergeCell ref="I108:J108"/>
    <mergeCell ref="B110:I110"/>
    <mergeCell ref="B111:I111"/>
    <mergeCell ref="B112:I112"/>
    <mergeCell ref="B114:B115"/>
    <mergeCell ref="D114:I114"/>
    <mergeCell ref="D115:I115"/>
    <mergeCell ref="B97:C97"/>
    <mergeCell ref="C102:E102"/>
    <mergeCell ref="F102:G102"/>
    <mergeCell ref="H102:J102"/>
    <mergeCell ref="F103:G103"/>
    <mergeCell ref="H103:J103"/>
    <mergeCell ref="C105:E105"/>
    <mergeCell ref="F105:G105"/>
    <mergeCell ref="H105:J105"/>
    <mergeCell ref="B95:C95"/>
    <mergeCell ref="B77:H77"/>
    <mergeCell ref="B78:B81"/>
    <mergeCell ref="D78:I78"/>
    <mergeCell ref="D79:I79"/>
    <mergeCell ref="D80:I80"/>
    <mergeCell ref="D81:I81"/>
    <mergeCell ref="B82:H82"/>
    <mergeCell ref="B83:C83"/>
    <mergeCell ref="D83:I83"/>
    <mergeCell ref="D85:E85"/>
    <mergeCell ref="F85:G85"/>
    <mergeCell ref="H85:H86"/>
    <mergeCell ref="I85:I86"/>
    <mergeCell ref="J85:J86"/>
    <mergeCell ref="C88:J88"/>
    <mergeCell ref="B92:C92"/>
    <mergeCell ref="B93:C93"/>
    <mergeCell ref="B96:C96"/>
    <mergeCell ref="I58:J58"/>
    <mergeCell ref="B60:I60"/>
    <mergeCell ref="B61:I61"/>
    <mergeCell ref="B62:I62"/>
    <mergeCell ref="B64:B65"/>
    <mergeCell ref="D64:I64"/>
    <mergeCell ref="D65:I65"/>
    <mergeCell ref="B66:I66"/>
    <mergeCell ref="B67:B68"/>
    <mergeCell ref="D67:I67"/>
    <mergeCell ref="D68:I68"/>
    <mergeCell ref="B69:I69"/>
    <mergeCell ref="B70:C70"/>
    <mergeCell ref="D70:I70"/>
    <mergeCell ref="B71:H71"/>
    <mergeCell ref="B72:C72"/>
    <mergeCell ref="D72:I72"/>
    <mergeCell ref="B73:I73"/>
    <mergeCell ref="B74:B76"/>
    <mergeCell ref="D74:I74"/>
    <mergeCell ref="D75:I75"/>
    <mergeCell ref="D76:I76"/>
    <mergeCell ref="C54:E54"/>
    <mergeCell ref="F54:G54"/>
    <mergeCell ref="H54:J54"/>
    <mergeCell ref="F55:G55"/>
    <mergeCell ref="H55:J55"/>
    <mergeCell ref="J29:J30"/>
    <mergeCell ref="C32:J32"/>
    <mergeCell ref="B36:C36"/>
    <mergeCell ref="B37:C37"/>
    <mergeCell ref="B38:C38"/>
    <mergeCell ref="B47:C47"/>
    <mergeCell ref="C51:E51"/>
    <mergeCell ref="F51:G51"/>
    <mergeCell ref="H51:J51"/>
    <mergeCell ref="B39:C39"/>
    <mergeCell ref="B40:C40"/>
    <mergeCell ref="B41:C41"/>
    <mergeCell ref="B42:C42"/>
    <mergeCell ref="B43:C43"/>
    <mergeCell ref="B45:C45"/>
    <mergeCell ref="B46:C46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B777:C777"/>
    <mergeCell ref="D777:I777"/>
    <mergeCell ref="B778:H778"/>
    <mergeCell ref="J792:J793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D13:I13"/>
    <mergeCell ref="B25:H25"/>
    <mergeCell ref="B26:C26"/>
    <mergeCell ref="D26:I26"/>
    <mergeCell ref="D29:E29"/>
    <mergeCell ref="F29:G29"/>
    <mergeCell ref="H29:H30"/>
    <mergeCell ref="I29:I30"/>
    <mergeCell ref="F52:G52"/>
    <mergeCell ref="H52:J52"/>
    <mergeCell ref="B44:C44"/>
    <mergeCell ref="B776:I776"/>
    <mergeCell ref="F805:G805"/>
    <mergeCell ref="H805:J805"/>
    <mergeCell ref="C807:E807"/>
    <mergeCell ref="F807:G807"/>
    <mergeCell ref="H807:J807"/>
    <mergeCell ref="F808:G808"/>
    <mergeCell ref="H808:J808"/>
    <mergeCell ref="B779:C779"/>
    <mergeCell ref="D779:I779"/>
    <mergeCell ref="B780:I780"/>
    <mergeCell ref="B781:B783"/>
    <mergeCell ref="D781:I781"/>
    <mergeCell ref="D782:I782"/>
    <mergeCell ref="D783:I783"/>
    <mergeCell ref="B784:H784"/>
    <mergeCell ref="B785:B788"/>
    <mergeCell ref="D785:I785"/>
    <mergeCell ref="D786:I786"/>
    <mergeCell ref="D787:I787"/>
    <mergeCell ref="D788:I788"/>
    <mergeCell ref="B789:H789"/>
    <mergeCell ref="B790:C790"/>
    <mergeCell ref="D790:I790"/>
    <mergeCell ref="I765:J765"/>
    <mergeCell ref="B767:I767"/>
    <mergeCell ref="B768:I768"/>
    <mergeCell ref="B769:I769"/>
    <mergeCell ref="B771:B772"/>
    <mergeCell ref="D771:I771"/>
    <mergeCell ref="D772:I772"/>
    <mergeCell ref="B773:I773"/>
    <mergeCell ref="B774:B775"/>
    <mergeCell ref="D774:I774"/>
    <mergeCell ref="D775:I775"/>
    <mergeCell ref="C795:J795"/>
    <mergeCell ref="B799:C799"/>
    <mergeCell ref="B800:C800"/>
    <mergeCell ref="C804:E804"/>
    <mergeCell ref="F804:G804"/>
    <mergeCell ref="H804:J804"/>
    <mergeCell ref="F792:G792"/>
    <mergeCell ref="H792:H793"/>
    <mergeCell ref="I792:I793"/>
    <mergeCell ref="D792:E792"/>
    <mergeCell ref="B230:H230"/>
    <mergeCell ref="B231:C231"/>
    <mergeCell ref="D231:I231"/>
    <mergeCell ref="H397:H398"/>
    <mergeCell ref="I397:I398"/>
    <mergeCell ref="B382:C382"/>
    <mergeCell ref="D382:I382"/>
    <mergeCell ref="B383:H383"/>
    <mergeCell ref="B384:C384"/>
    <mergeCell ref="D384:I384"/>
    <mergeCell ref="B385:I385"/>
    <mergeCell ref="B386:B388"/>
    <mergeCell ref="D386:I386"/>
    <mergeCell ref="D387:I387"/>
    <mergeCell ref="B395:C395"/>
    <mergeCell ref="D395:I395"/>
    <mergeCell ref="B256:I256"/>
    <mergeCell ref="B257:I257"/>
    <mergeCell ref="B287:C287"/>
    <mergeCell ref="B307:C307"/>
    <mergeCell ref="C311:E311"/>
    <mergeCell ref="F311:G311"/>
    <mergeCell ref="H311:J311"/>
    <mergeCell ref="B294:C294"/>
    <mergeCell ref="D267:I267"/>
    <mergeCell ref="B268:I268"/>
    <mergeCell ref="B269:B271"/>
    <mergeCell ref="D269:I269"/>
    <mergeCell ref="D270:I270"/>
    <mergeCell ref="B259:B260"/>
    <mergeCell ref="D397:E397"/>
    <mergeCell ref="F397:G397"/>
    <mergeCell ref="B300:C300"/>
    <mergeCell ref="B301:C301"/>
    <mergeCell ref="B302:C302"/>
    <mergeCell ref="B303:C303"/>
    <mergeCell ref="B304:C304"/>
    <mergeCell ref="B305:C305"/>
    <mergeCell ref="B306:C306"/>
    <mergeCell ref="H315:J315"/>
    <mergeCell ref="B288:C288"/>
    <mergeCell ref="B289:C289"/>
    <mergeCell ref="B290:C290"/>
    <mergeCell ref="B291:C291"/>
    <mergeCell ref="B292:C292"/>
    <mergeCell ref="B293:C293"/>
    <mergeCell ref="F312:G312"/>
    <mergeCell ref="J397:J398"/>
    <mergeCell ref="I234:I235"/>
    <mergeCell ref="C237:J237"/>
    <mergeCell ref="B241:C241"/>
    <mergeCell ref="B242:C242"/>
    <mergeCell ref="C246:E246"/>
    <mergeCell ref="F246:G246"/>
    <mergeCell ref="H246:J246"/>
    <mergeCell ref="F247:G247"/>
    <mergeCell ref="H247:J247"/>
    <mergeCell ref="D234:E234"/>
    <mergeCell ref="F234:G234"/>
    <mergeCell ref="C249:E249"/>
    <mergeCell ref="F249:G249"/>
    <mergeCell ref="H249:J249"/>
    <mergeCell ref="F250:G250"/>
    <mergeCell ref="H250:J250"/>
    <mergeCell ref="B299:C299"/>
    <mergeCell ref="B266:H266"/>
    <mergeCell ref="H759:J759"/>
    <mergeCell ref="B732:I732"/>
    <mergeCell ref="B733:B735"/>
    <mergeCell ref="D733:I733"/>
    <mergeCell ref="D734:I734"/>
    <mergeCell ref="D735:I735"/>
    <mergeCell ref="B736:H736"/>
    <mergeCell ref="B737:B740"/>
    <mergeCell ref="D737:I737"/>
    <mergeCell ref="D738:I738"/>
    <mergeCell ref="D739:I739"/>
    <mergeCell ref="D740:I740"/>
    <mergeCell ref="B741:H741"/>
    <mergeCell ref="B742:C742"/>
    <mergeCell ref="D742:I742"/>
    <mergeCell ref="D745:E745"/>
    <mergeCell ref="B267:C267"/>
    <mergeCell ref="J181:J182"/>
    <mergeCell ref="C184:J184"/>
    <mergeCell ref="B195:C195"/>
    <mergeCell ref="D259:I259"/>
    <mergeCell ref="D260:I260"/>
    <mergeCell ref="B261:I261"/>
    <mergeCell ref="B262:B263"/>
    <mergeCell ref="D262:I262"/>
    <mergeCell ref="D263:I263"/>
    <mergeCell ref="J234:J235"/>
    <mergeCell ref="B219:H219"/>
    <mergeCell ref="B220:C220"/>
    <mergeCell ref="D220:I220"/>
    <mergeCell ref="B221:I221"/>
    <mergeCell ref="B222:B224"/>
    <mergeCell ref="D222:I222"/>
    <mergeCell ref="D223:I223"/>
    <mergeCell ref="D224:I224"/>
    <mergeCell ref="B225:H225"/>
    <mergeCell ref="B226:B229"/>
    <mergeCell ref="D226:I226"/>
    <mergeCell ref="D227:I227"/>
    <mergeCell ref="D228:I228"/>
    <mergeCell ref="D229:I229"/>
    <mergeCell ref="B169:I169"/>
    <mergeCell ref="B170:B172"/>
    <mergeCell ref="D170:I170"/>
    <mergeCell ref="D171:I171"/>
    <mergeCell ref="D172:I172"/>
    <mergeCell ref="B173:H173"/>
    <mergeCell ref="B174:B177"/>
    <mergeCell ref="D174:I174"/>
    <mergeCell ref="D175:I175"/>
    <mergeCell ref="D176:I176"/>
    <mergeCell ref="D177:I177"/>
    <mergeCell ref="B162:I162"/>
    <mergeCell ref="B163:B164"/>
    <mergeCell ref="D163:I163"/>
    <mergeCell ref="D164:I164"/>
    <mergeCell ref="B165:I165"/>
    <mergeCell ref="B166:C166"/>
    <mergeCell ref="D166:I166"/>
    <mergeCell ref="B167:H167"/>
    <mergeCell ref="B168:C168"/>
    <mergeCell ref="D168:I168"/>
    <mergeCell ref="C761:E761"/>
    <mergeCell ref="F761:G761"/>
    <mergeCell ref="H761:J761"/>
    <mergeCell ref="F762:G762"/>
    <mergeCell ref="H762:J762"/>
    <mergeCell ref="F745:G745"/>
    <mergeCell ref="H745:H746"/>
    <mergeCell ref="C400:J400"/>
    <mergeCell ref="B404:C404"/>
    <mergeCell ref="F759:G759"/>
    <mergeCell ref="I717:J717"/>
    <mergeCell ref="C414:E414"/>
    <mergeCell ref="F414:G414"/>
    <mergeCell ref="H414:J414"/>
    <mergeCell ref="F415:G415"/>
    <mergeCell ref="H415:J415"/>
    <mergeCell ref="B719:I719"/>
    <mergeCell ref="B720:I720"/>
    <mergeCell ref="H411:J411"/>
    <mergeCell ref="F412:G412"/>
    <mergeCell ref="H412:J412"/>
    <mergeCell ref="B721:I721"/>
    <mergeCell ref="B723:B724"/>
    <mergeCell ref="D723:I723"/>
    <mergeCell ref="F199:G199"/>
    <mergeCell ref="H199:J199"/>
    <mergeCell ref="F200:G200"/>
    <mergeCell ref="H200:J200"/>
    <mergeCell ref="B188:C188"/>
    <mergeCell ref="I745:I746"/>
    <mergeCell ref="J745:J746"/>
    <mergeCell ref="B189:C189"/>
    <mergeCell ref="B190:C190"/>
    <mergeCell ref="D724:I724"/>
    <mergeCell ref="B725:I725"/>
    <mergeCell ref="B726:B727"/>
    <mergeCell ref="B438:B441"/>
    <mergeCell ref="D438:I438"/>
    <mergeCell ref="D439:I439"/>
    <mergeCell ref="D440:I440"/>
    <mergeCell ref="D441:I441"/>
    <mergeCell ref="B264:I264"/>
    <mergeCell ref="B265:C265"/>
    <mergeCell ref="B405:C405"/>
    <mergeCell ref="B406:C406"/>
    <mergeCell ref="B407:C407"/>
    <mergeCell ref="C411:E411"/>
    <mergeCell ref="F411:G411"/>
    <mergeCell ref="J884:J885"/>
    <mergeCell ref="H181:H182"/>
    <mergeCell ref="I181:I182"/>
    <mergeCell ref="D726:I726"/>
    <mergeCell ref="D727:I727"/>
    <mergeCell ref="B728:I728"/>
    <mergeCell ref="B729:C729"/>
    <mergeCell ref="D729:I729"/>
    <mergeCell ref="F203:G203"/>
    <mergeCell ref="H203:J203"/>
    <mergeCell ref="C202:E202"/>
    <mergeCell ref="F202:G202"/>
    <mergeCell ref="H202:J202"/>
    <mergeCell ref="C748:J748"/>
    <mergeCell ref="B752:C752"/>
    <mergeCell ref="B753:C753"/>
    <mergeCell ref="B754:C754"/>
    <mergeCell ref="C758:E758"/>
    <mergeCell ref="F758:G758"/>
    <mergeCell ref="H758:J758"/>
    <mergeCell ref="B730:H730"/>
    <mergeCell ref="B731:C731"/>
    <mergeCell ref="D731:I731"/>
    <mergeCell ref="C199:E199"/>
    <mergeCell ref="B881:H881"/>
    <mergeCell ref="B882:C882"/>
    <mergeCell ref="D882:I882"/>
    <mergeCell ref="D884:E884"/>
    <mergeCell ref="F884:G884"/>
    <mergeCell ref="H884:H885"/>
    <mergeCell ref="I884:I885"/>
    <mergeCell ref="I856:J856"/>
    <mergeCell ref="B858:I858"/>
    <mergeCell ref="B859:I859"/>
    <mergeCell ref="B860:I860"/>
    <mergeCell ref="B863:B864"/>
    <mergeCell ref="D863:I863"/>
    <mergeCell ref="D864:I864"/>
    <mergeCell ref="B865:I865"/>
    <mergeCell ref="B866:B867"/>
    <mergeCell ref="D866:I866"/>
    <mergeCell ref="D867:I867"/>
    <mergeCell ref="B868:I868"/>
    <mergeCell ref="B869:C869"/>
    <mergeCell ref="D869:I869"/>
    <mergeCell ref="B870:H870"/>
    <mergeCell ref="B871:C871"/>
    <mergeCell ref="D871:I871"/>
    <mergeCell ref="B872:I872"/>
    <mergeCell ref="B873:B875"/>
    <mergeCell ref="D873:I873"/>
    <mergeCell ref="D874:I874"/>
    <mergeCell ref="D875:I875"/>
    <mergeCell ref="B876:H876"/>
    <mergeCell ref="B877:B880"/>
    <mergeCell ref="D877:I877"/>
    <mergeCell ref="D878:I878"/>
    <mergeCell ref="D879:I879"/>
    <mergeCell ref="D880:I880"/>
    <mergeCell ref="D919:I919"/>
    <mergeCell ref="D920:I920"/>
    <mergeCell ref="D921:I921"/>
    <mergeCell ref="C887:J887"/>
    <mergeCell ref="B892:C892"/>
    <mergeCell ref="C896:E896"/>
    <mergeCell ref="F896:G896"/>
    <mergeCell ref="H896:J896"/>
    <mergeCell ref="F897:G897"/>
    <mergeCell ref="H897:J897"/>
    <mergeCell ref="C899:E899"/>
    <mergeCell ref="F899:G899"/>
    <mergeCell ref="H899:J899"/>
    <mergeCell ref="F900:G900"/>
    <mergeCell ref="H900:J900"/>
    <mergeCell ref="I903:J903"/>
    <mergeCell ref="B905:I905"/>
    <mergeCell ref="B906:I906"/>
    <mergeCell ref="D930:E930"/>
    <mergeCell ref="F930:G930"/>
    <mergeCell ref="H930:H931"/>
    <mergeCell ref="I930:I931"/>
    <mergeCell ref="J930:J931"/>
    <mergeCell ref="C933:J933"/>
    <mergeCell ref="B937:C937"/>
    <mergeCell ref="B939:C939"/>
    <mergeCell ref="B907:I907"/>
    <mergeCell ref="B909:B910"/>
    <mergeCell ref="D909:I909"/>
    <mergeCell ref="D910:I910"/>
    <mergeCell ref="B911:I911"/>
    <mergeCell ref="B912:B913"/>
    <mergeCell ref="D912:I912"/>
    <mergeCell ref="D913:I913"/>
    <mergeCell ref="B914:I914"/>
    <mergeCell ref="B915:C915"/>
    <mergeCell ref="D915:I915"/>
    <mergeCell ref="B916:H916"/>
    <mergeCell ref="B917:C917"/>
    <mergeCell ref="D917:I917"/>
    <mergeCell ref="B918:I918"/>
    <mergeCell ref="B919:B921"/>
    <mergeCell ref="B922:H922"/>
    <mergeCell ref="B923:B926"/>
    <mergeCell ref="D923:I923"/>
    <mergeCell ref="D924:I924"/>
    <mergeCell ref="D925:I925"/>
    <mergeCell ref="D926:I926"/>
    <mergeCell ref="B927:H927"/>
    <mergeCell ref="B928:C928"/>
    <mergeCell ref="D928:I928"/>
    <mergeCell ref="C943:E943"/>
    <mergeCell ref="F943:G943"/>
    <mergeCell ref="H943:J943"/>
    <mergeCell ref="F944:G944"/>
    <mergeCell ref="H944:J944"/>
    <mergeCell ref="C946:E946"/>
    <mergeCell ref="F946:G946"/>
    <mergeCell ref="H946:J946"/>
    <mergeCell ref="F947:G947"/>
    <mergeCell ref="H947:J947"/>
  </mergeCells>
  <pageMargins left="0.2" right="0.25" top="0.2" bottom="0.2" header="0.2" footer="0.2"/>
  <pageSetup paperSize="9" scale="63" fitToHeight="0" orientation="landscape" verticalDpi="300" r:id="rId1"/>
  <rowBreaks count="1" manualBreakCount="1">
    <brk id="9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workbookViewId="0">
      <selection activeCell="A181" sqref="A181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9.28515625" style="9" customWidth="1"/>
    <col min="6" max="6" width="9.28515625" style="9" customWidth="1"/>
    <col min="7" max="7" width="17" style="9" customWidth="1"/>
    <col min="8" max="8" width="13.85546875" style="9" bestFit="1" customWidth="1"/>
    <col min="9" max="9" width="18.42578125" style="9" customWidth="1"/>
    <col min="10" max="10" width="17" style="9" customWidth="1"/>
    <col min="11" max="11" width="17.42578125" style="9" customWidth="1"/>
    <col min="12" max="12" width="17.85546875" style="9" customWidth="1"/>
    <col min="13" max="13" width="9.5703125" style="9" customWidth="1"/>
    <col min="14" max="15" width="9.140625" style="9"/>
    <col min="16" max="16" width="11" style="9" bestFit="1" customWidth="1"/>
    <col min="17" max="16384" width="9.140625" style="9"/>
  </cols>
  <sheetData>
    <row r="1" spans="2:14">
      <c r="J1" s="267" t="s">
        <v>128</v>
      </c>
      <c r="K1" s="267"/>
      <c r="L1" s="267"/>
    </row>
    <row r="2" spans="2:14">
      <c r="J2" s="101"/>
      <c r="K2" s="101"/>
      <c r="L2" s="101"/>
    </row>
    <row r="3" spans="2:14">
      <c r="B3" s="268" t="s">
        <v>126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2:14">
      <c r="B4" s="268" t="s">
        <v>127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2:14">
      <c r="B5" s="268" t="s">
        <v>329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2:14">
      <c r="N6" s="12"/>
    </row>
    <row r="7" spans="2:14">
      <c r="B7" s="251" t="s">
        <v>29</v>
      </c>
      <c r="C7" s="251"/>
      <c r="D7" s="99" t="s">
        <v>30</v>
      </c>
      <c r="E7" s="252" t="s">
        <v>239</v>
      </c>
      <c r="F7" s="252"/>
      <c r="G7" s="252"/>
      <c r="H7" s="252"/>
      <c r="I7" s="252"/>
      <c r="J7" s="252"/>
      <c r="K7" s="252"/>
      <c r="L7" s="252"/>
    </row>
    <row r="8" spans="2:14">
      <c r="B8" s="251"/>
      <c r="C8" s="251"/>
      <c r="D8" s="99" t="s">
        <v>31</v>
      </c>
      <c r="E8" s="252">
        <v>104001</v>
      </c>
      <c r="F8" s="252"/>
      <c r="G8" s="252"/>
      <c r="H8" s="252"/>
      <c r="I8" s="252"/>
      <c r="J8" s="252"/>
      <c r="K8" s="252"/>
      <c r="L8" s="252"/>
    </row>
    <row r="9" spans="2:14"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</row>
    <row r="10" spans="2:14">
      <c r="B10" s="251" t="s">
        <v>32</v>
      </c>
      <c r="C10" s="251"/>
      <c r="D10" s="99" t="s">
        <v>30</v>
      </c>
      <c r="E10" s="252" t="s">
        <v>150</v>
      </c>
      <c r="F10" s="252"/>
      <c r="G10" s="252"/>
      <c r="H10" s="252"/>
      <c r="I10" s="252"/>
      <c r="J10" s="252"/>
      <c r="K10" s="252"/>
      <c r="L10" s="252"/>
    </row>
    <row r="11" spans="2:14">
      <c r="B11" s="251"/>
      <c r="C11" s="251"/>
      <c r="D11" s="99" t="s">
        <v>31</v>
      </c>
      <c r="E11" s="252">
        <v>104021</v>
      </c>
      <c r="F11" s="252"/>
      <c r="G11" s="252"/>
      <c r="H11" s="252"/>
      <c r="I11" s="252"/>
      <c r="J11" s="252"/>
      <c r="K11" s="252"/>
      <c r="L11" s="252"/>
    </row>
    <row r="12" spans="2:14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2:14">
      <c r="B13" s="251" t="s">
        <v>33</v>
      </c>
      <c r="C13" s="251"/>
      <c r="D13" s="251"/>
      <c r="E13" s="252">
        <v>1006</v>
      </c>
      <c r="F13" s="252"/>
      <c r="G13" s="252"/>
      <c r="H13" s="252"/>
      <c r="I13" s="252"/>
      <c r="J13" s="252"/>
      <c r="K13" s="252"/>
      <c r="L13" s="252"/>
    </row>
    <row r="14" spans="2:14"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spans="2:14">
      <c r="B15" s="251" t="s">
        <v>34</v>
      </c>
      <c r="C15" s="251"/>
      <c r="D15" s="251"/>
      <c r="E15" s="252">
        <v>1006</v>
      </c>
      <c r="F15" s="252"/>
      <c r="G15" s="252"/>
      <c r="H15" s="252"/>
      <c r="I15" s="252"/>
      <c r="J15" s="252"/>
      <c r="K15" s="252"/>
      <c r="L15" s="252"/>
    </row>
    <row r="16" spans="2:14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2:15">
      <c r="B17" s="251" t="s">
        <v>35</v>
      </c>
      <c r="C17" s="251"/>
      <c r="D17" s="251"/>
      <c r="E17" s="252">
        <v>1</v>
      </c>
      <c r="F17" s="252"/>
      <c r="G17" s="252"/>
      <c r="H17" s="252"/>
      <c r="I17" s="252"/>
      <c r="J17" s="252"/>
      <c r="K17" s="252"/>
      <c r="L17" s="252"/>
    </row>
    <row r="18" spans="2:15"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</row>
    <row r="19" spans="2:15">
      <c r="B19" s="256" t="s">
        <v>36</v>
      </c>
      <c r="C19" s="256"/>
      <c r="D19" s="99" t="s">
        <v>37</v>
      </c>
      <c r="E19" s="257" t="s">
        <v>148</v>
      </c>
      <c r="F19" s="257"/>
      <c r="G19" s="257"/>
      <c r="H19" s="257"/>
      <c r="I19" s="257"/>
      <c r="J19" s="257"/>
      <c r="K19" s="257"/>
      <c r="L19" s="257"/>
    </row>
    <row r="20" spans="2:15">
      <c r="B20" s="256"/>
      <c r="C20" s="256"/>
      <c r="D20" s="99" t="s">
        <v>38</v>
      </c>
      <c r="E20" s="257" t="s">
        <v>164</v>
      </c>
      <c r="F20" s="257"/>
      <c r="G20" s="257"/>
      <c r="H20" s="257"/>
      <c r="I20" s="257"/>
      <c r="J20" s="257"/>
      <c r="K20" s="257"/>
      <c r="L20" s="257"/>
    </row>
    <row r="21" spans="2:15">
      <c r="B21" s="256"/>
      <c r="C21" s="256"/>
      <c r="D21" s="99" t="s">
        <v>39</v>
      </c>
      <c r="E21" s="257" t="s">
        <v>148</v>
      </c>
      <c r="F21" s="257"/>
      <c r="G21" s="257"/>
      <c r="H21" s="257"/>
      <c r="I21" s="257"/>
      <c r="J21" s="257"/>
      <c r="K21" s="257"/>
      <c r="L21" s="257"/>
    </row>
    <row r="22" spans="2:15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</row>
    <row r="23" spans="2:15" ht="27">
      <c r="B23" s="258" t="s">
        <v>40</v>
      </c>
      <c r="C23" s="259"/>
      <c r="D23" s="99" t="s">
        <v>41</v>
      </c>
      <c r="E23" s="264" t="s">
        <v>210</v>
      </c>
      <c r="F23" s="265"/>
      <c r="G23" s="265"/>
      <c r="H23" s="265"/>
      <c r="I23" s="265"/>
      <c r="J23" s="265"/>
      <c r="K23" s="265"/>
      <c r="L23" s="266"/>
    </row>
    <row r="24" spans="2:15" ht="27">
      <c r="B24" s="260"/>
      <c r="C24" s="261"/>
      <c r="D24" s="99" t="s">
        <v>42</v>
      </c>
      <c r="E24" s="252">
        <v>1212</v>
      </c>
      <c r="F24" s="252"/>
      <c r="G24" s="252"/>
      <c r="H24" s="252"/>
      <c r="I24" s="252"/>
      <c r="J24" s="252"/>
      <c r="K24" s="252"/>
      <c r="L24" s="252"/>
    </row>
    <row r="25" spans="2:15" ht="27">
      <c r="B25" s="260"/>
      <c r="C25" s="261"/>
      <c r="D25" s="99" t="s">
        <v>43</v>
      </c>
      <c r="E25" s="264" t="s">
        <v>207</v>
      </c>
      <c r="F25" s="265"/>
      <c r="G25" s="265"/>
      <c r="H25" s="265"/>
      <c r="I25" s="265"/>
      <c r="J25" s="265"/>
      <c r="K25" s="265"/>
      <c r="L25" s="266"/>
    </row>
    <row r="26" spans="2:15" ht="27">
      <c r="B26" s="262"/>
      <c r="C26" s="263"/>
      <c r="D26" s="99" t="s">
        <v>44</v>
      </c>
      <c r="E26" s="252">
        <v>12002</v>
      </c>
      <c r="F26" s="252"/>
      <c r="G26" s="252"/>
      <c r="H26" s="252"/>
      <c r="I26" s="252"/>
      <c r="J26" s="252"/>
      <c r="K26" s="252"/>
      <c r="L26" s="252"/>
    </row>
    <row r="27" spans="2:15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</row>
    <row r="28" spans="2:15">
      <c r="B28" s="251" t="s">
        <v>45</v>
      </c>
      <c r="C28" s="251"/>
      <c r="D28" s="251"/>
      <c r="E28" s="252" t="s">
        <v>154</v>
      </c>
      <c r="F28" s="252"/>
      <c r="G28" s="252"/>
      <c r="H28" s="252"/>
      <c r="I28" s="252"/>
      <c r="J28" s="252"/>
      <c r="K28" s="252"/>
      <c r="L28" s="252"/>
    </row>
    <row r="30" spans="2:15" ht="65.25" customHeight="1">
      <c r="B30" s="253" t="s">
        <v>50</v>
      </c>
      <c r="C30" s="254" t="s">
        <v>1</v>
      </c>
      <c r="D30" s="254"/>
      <c r="E30" s="253" t="s">
        <v>49</v>
      </c>
      <c r="F30" s="253" t="s">
        <v>3</v>
      </c>
      <c r="G30" s="253"/>
      <c r="H30" s="253"/>
      <c r="I30" s="253" t="s">
        <v>47</v>
      </c>
      <c r="J30" s="253" t="s">
        <v>4</v>
      </c>
      <c r="K30" s="253" t="s">
        <v>5</v>
      </c>
      <c r="L30" s="253" t="s">
        <v>6</v>
      </c>
      <c r="M30" s="253" t="s">
        <v>46</v>
      </c>
      <c r="N30" s="253"/>
      <c r="O30" s="253" t="s">
        <v>7</v>
      </c>
    </row>
    <row r="31" spans="2:15" ht="70.5" customHeight="1">
      <c r="B31" s="253"/>
      <c r="C31" s="100" t="s">
        <v>8</v>
      </c>
      <c r="D31" s="98" t="s">
        <v>0</v>
      </c>
      <c r="E31" s="253"/>
      <c r="F31" s="98" t="s">
        <v>48</v>
      </c>
      <c r="G31" s="98" t="s">
        <v>9</v>
      </c>
      <c r="H31" s="98" t="s">
        <v>10</v>
      </c>
      <c r="I31" s="253"/>
      <c r="J31" s="253"/>
      <c r="K31" s="253"/>
      <c r="L31" s="253"/>
      <c r="M31" s="98" t="s">
        <v>11</v>
      </c>
      <c r="N31" s="98" t="s">
        <v>12</v>
      </c>
      <c r="O31" s="253"/>
    </row>
    <row r="32" spans="2:15">
      <c r="B32" s="102" t="s">
        <v>13</v>
      </c>
      <c r="C32" s="102" t="s">
        <v>14</v>
      </c>
      <c r="D32" s="102" t="s">
        <v>15</v>
      </c>
      <c r="E32" s="102" t="s">
        <v>16</v>
      </c>
      <c r="F32" s="102" t="s">
        <v>17</v>
      </c>
      <c r="G32" s="102" t="s">
        <v>18</v>
      </c>
      <c r="H32" s="102" t="s">
        <v>19</v>
      </c>
      <c r="I32" s="102" t="s">
        <v>20</v>
      </c>
      <c r="J32" s="102" t="s">
        <v>21</v>
      </c>
      <c r="K32" s="102" t="s">
        <v>22</v>
      </c>
      <c r="L32" s="102" t="s">
        <v>23</v>
      </c>
      <c r="M32" s="102" t="s">
        <v>24</v>
      </c>
      <c r="N32" s="102" t="s">
        <v>25</v>
      </c>
      <c r="O32" s="102" t="s">
        <v>26</v>
      </c>
    </row>
    <row r="33" spans="1:15">
      <c r="B33" s="4">
        <v>1100000</v>
      </c>
      <c r="C33" s="5" t="s">
        <v>76</v>
      </c>
      <c r="D33" s="4" t="s">
        <v>28</v>
      </c>
      <c r="E33" s="198">
        <f>E34+E35</f>
        <v>64596984</v>
      </c>
      <c r="F33" s="198"/>
      <c r="G33" s="198"/>
      <c r="H33" s="198"/>
      <c r="I33" s="198">
        <f>E33+F33+G33+H33</f>
        <v>64596984</v>
      </c>
      <c r="J33" s="198">
        <f>J34+J35</f>
        <v>48447738</v>
      </c>
      <c r="K33" s="198">
        <f>K34+K35</f>
        <v>48447738</v>
      </c>
      <c r="L33" s="198">
        <f>L34+L35</f>
        <v>48447738</v>
      </c>
      <c r="M33" s="10"/>
      <c r="N33" s="10"/>
      <c r="O33" s="10"/>
    </row>
    <row r="34" spans="1:15" ht="27">
      <c r="B34" s="4">
        <v>1153300</v>
      </c>
      <c r="C34" s="5" t="s">
        <v>58</v>
      </c>
      <c r="D34" s="4">
        <v>463300</v>
      </c>
      <c r="E34" s="198">
        <v>64537164.5</v>
      </c>
      <c r="F34" s="198"/>
      <c r="G34" s="198"/>
      <c r="H34" s="198"/>
      <c r="I34" s="198">
        <f>E34+F34+G34+H34</f>
        <v>64537164.5</v>
      </c>
      <c r="J34" s="198">
        <v>48402873.399999999</v>
      </c>
      <c r="K34" s="198">
        <v>48402873.399999999</v>
      </c>
      <c r="L34" s="198">
        <v>48402873.399999999</v>
      </c>
      <c r="M34" s="10"/>
      <c r="N34" s="10"/>
      <c r="O34" s="10"/>
    </row>
    <row r="35" spans="1:15" ht="27">
      <c r="B35" s="4">
        <v>1153400</v>
      </c>
      <c r="C35" s="5" t="s">
        <v>59</v>
      </c>
      <c r="D35" s="4">
        <v>463400</v>
      </c>
      <c r="E35" s="198">
        <v>59819.5</v>
      </c>
      <c r="F35" s="198"/>
      <c r="G35" s="198"/>
      <c r="H35" s="198"/>
      <c r="I35" s="198">
        <f>E35+F35+G35+H35</f>
        <v>59819.5</v>
      </c>
      <c r="J35" s="198">
        <v>44864.6</v>
      </c>
      <c r="K35" s="198">
        <v>44864.6</v>
      </c>
      <c r="L35" s="198">
        <v>44864.6</v>
      </c>
      <c r="M35" s="10"/>
      <c r="N35" s="10"/>
      <c r="O35" s="10"/>
    </row>
    <row r="36" spans="1:15">
      <c r="B36" s="4">
        <v>1000000</v>
      </c>
      <c r="C36" s="4" t="s">
        <v>215</v>
      </c>
      <c r="D36" s="4"/>
      <c r="E36" s="198">
        <f>E33</f>
        <v>64596984</v>
      </c>
      <c r="F36" s="198"/>
      <c r="G36" s="198"/>
      <c r="H36" s="198"/>
      <c r="I36" s="198">
        <f>E36+F36+G36+H36</f>
        <v>64596984</v>
      </c>
      <c r="J36" s="198">
        <f>J33</f>
        <v>48447738</v>
      </c>
      <c r="K36" s="198">
        <f>K33</f>
        <v>48447738</v>
      </c>
      <c r="L36" s="198">
        <f>L33</f>
        <v>48447738</v>
      </c>
      <c r="M36" s="10"/>
      <c r="N36" s="10"/>
      <c r="O36" s="10"/>
    </row>
    <row r="37" spans="1:15" s="159" customFormat="1">
      <c r="B37" s="56"/>
      <c r="C37" s="56"/>
      <c r="D37" s="56"/>
      <c r="E37" s="57"/>
      <c r="F37" s="58"/>
      <c r="G37" s="58"/>
      <c r="H37" s="58"/>
      <c r="I37" s="57"/>
      <c r="J37" s="57"/>
      <c r="K37" s="57"/>
      <c r="L37" s="57"/>
      <c r="M37" s="58"/>
      <c r="N37" s="58"/>
      <c r="O37" s="58"/>
    </row>
    <row r="39" spans="1:15" s="159" customFormat="1"/>
    <row r="40" spans="1:15" ht="16.5" customHeight="1">
      <c r="C40" s="161" t="s">
        <v>330</v>
      </c>
      <c r="D40" s="248" t="s">
        <v>70</v>
      </c>
      <c r="E40" s="248"/>
      <c r="F40" s="248"/>
      <c r="G40" s="249" t="s">
        <v>71</v>
      </c>
      <c r="H40" s="249"/>
      <c r="J40" s="250" t="s">
        <v>155</v>
      </c>
      <c r="K40" s="250"/>
      <c r="L40" s="250"/>
    </row>
    <row r="41" spans="1:15">
      <c r="C41" s="8"/>
      <c r="D41" s="8"/>
      <c r="E41" s="1"/>
      <c r="G41" s="249" t="s">
        <v>72</v>
      </c>
      <c r="H41" s="249"/>
      <c r="J41" s="249" t="s">
        <v>73</v>
      </c>
      <c r="K41" s="249"/>
      <c r="L41" s="249"/>
    </row>
    <row r="42" spans="1:15">
      <c r="C42" s="97" t="s">
        <v>74</v>
      </c>
      <c r="D42" s="8"/>
      <c r="E42" s="8"/>
      <c r="F42" s="8"/>
      <c r="G42" s="8"/>
      <c r="H42" s="8"/>
      <c r="I42" s="8"/>
    </row>
    <row r="43" spans="1:15" ht="16.5" customHeight="1">
      <c r="C43" s="8"/>
      <c r="D43" s="248" t="s">
        <v>75</v>
      </c>
      <c r="E43" s="248"/>
      <c r="F43" s="248"/>
      <c r="G43" s="249" t="s">
        <v>71</v>
      </c>
      <c r="H43" s="249"/>
      <c r="I43" s="7"/>
      <c r="J43" s="250" t="s">
        <v>242</v>
      </c>
      <c r="K43" s="250"/>
      <c r="L43" s="250"/>
    </row>
    <row r="44" spans="1:15">
      <c r="C44" s="8"/>
      <c r="D44" s="8"/>
      <c r="E44" s="8"/>
      <c r="F44" s="7"/>
      <c r="G44" s="249" t="s">
        <v>72</v>
      </c>
      <c r="H44" s="249"/>
      <c r="I44" s="7"/>
      <c r="J44" s="249" t="s">
        <v>73</v>
      </c>
      <c r="K44" s="249"/>
      <c r="L44" s="249"/>
    </row>
    <row r="45" spans="1:15" ht="16.5" customHeight="1"/>
    <row r="48" spans="1:15">
      <c r="A48" s="159"/>
    </row>
    <row r="49" spans="2:14" s="159" customFormat="1">
      <c r="J49" s="267" t="s">
        <v>128</v>
      </c>
      <c r="K49" s="267"/>
      <c r="L49" s="267"/>
    </row>
    <row r="50" spans="2:14" s="159" customFormat="1">
      <c r="J50" s="218"/>
      <c r="K50" s="218"/>
      <c r="L50" s="218"/>
    </row>
    <row r="51" spans="2:14" s="159" customFormat="1">
      <c r="B51" s="268" t="s">
        <v>126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</row>
    <row r="52" spans="2:14" s="159" customFormat="1">
      <c r="B52" s="268" t="s">
        <v>127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</row>
    <row r="53" spans="2:14" s="159" customFormat="1">
      <c r="B53" s="268" t="s">
        <v>329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</row>
    <row r="54" spans="2:14" s="159" customFormat="1">
      <c r="N54" s="12"/>
    </row>
    <row r="55" spans="2:14" s="159" customFormat="1">
      <c r="B55" s="251" t="s">
        <v>29</v>
      </c>
      <c r="C55" s="251"/>
      <c r="D55" s="222" t="s">
        <v>30</v>
      </c>
      <c r="E55" s="275" t="s">
        <v>229</v>
      </c>
      <c r="F55" s="255"/>
      <c r="G55" s="255"/>
      <c r="H55" s="255"/>
      <c r="I55" s="255"/>
      <c r="J55" s="255"/>
      <c r="K55" s="255"/>
      <c r="L55" s="276"/>
    </row>
    <row r="56" spans="2:14" s="159" customFormat="1">
      <c r="B56" s="251"/>
      <c r="C56" s="251"/>
      <c r="D56" s="222" t="s">
        <v>31</v>
      </c>
      <c r="E56" s="252">
        <v>104016</v>
      </c>
      <c r="F56" s="252"/>
      <c r="G56" s="252"/>
      <c r="H56" s="252"/>
      <c r="I56" s="252"/>
      <c r="J56" s="252"/>
      <c r="K56" s="252"/>
      <c r="L56" s="252"/>
    </row>
    <row r="57" spans="2:14" s="159" customFormat="1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</row>
    <row r="58" spans="2:14" s="159" customFormat="1">
      <c r="B58" s="251" t="s">
        <v>32</v>
      </c>
      <c r="C58" s="251"/>
      <c r="D58" s="222" t="s">
        <v>30</v>
      </c>
      <c r="E58" s="252" t="s">
        <v>150</v>
      </c>
      <c r="F58" s="252"/>
      <c r="G58" s="252"/>
      <c r="H58" s="252"/>
      <c r="I58" s="252"/>
      <c r="J58" s="252"/>
      <c r="K58" s="252"/>
      <c r="L58" s="252"/>
    </row>
    <row r="59" spans="2:14" s="159" customFormat="1">
      <c r="B59" s="251"/>
      <c r="C59" s="251"/>
      <c r="D59" s="222" t="s">
        <v>31</v>
      </c>
      <c r="E59" s="252">
        <v>104021</v>
      </c>
      <c r="F59" s="252"/>
      <c r="G59" s="252"/>
      <c r="H59" s="252"/>
      <c r="I59" s="252"/>
      <c r="J59" s="252"/>
      <c r="K59" s="252"/>
      <c r="L59" s="252"/>
    </row>
    <row r="60" spans="2:14" s="159" customFormat="1"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</row>
    <row r="61" spans="2:14" s="159" customFormat="1">
      <c r="B61" s="251" t="s">
        <v>33</v>
      </c>
      <c r="C61" s="251"/>
      <c r="D61" s="251"/>
      <c r="E61" s="252" t="s">
        <v>150</v>
      </c>
      <c r="F61" s="252"/>
      <c r="G61" s="252"/>
      <c r="H61" s="252"/>
      <c r="I61" s="252"/>
      <c r="J61" s="252"/>
      <c r="K61" s="252"/>
      <c r="L61" s="252"/>
    </row>
    <row r="62" spans="2:14" s="159" customFormat="1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</row>
    <row r="63" spans="2:14" s="159" customFormat="1">
      <c r="B63" s="251" t="s">
        <v>34</v>
      </c>
      <c r="C63" s="251"/>
      <c r="D63" s="251"/>
      <c r="E63" s="252">
        <v>1006</v>
      </c>
      <c r="F63" s="252"/>
      <c r="G63" s="252"/>
      <c r="H63" s="252"/>
      <c r="I63" s="252"/>
      <c r="J63" s="252"/>
      <c r="K63" s="252"/>
      <c r="L63" s="252"/>
    </row>
    <row r="64" spans="2:14" s="159" customFormat="1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</row>
    <row r="65" spans="2:15" s="159" customFormat="1">
      <c r="B65" s="251" t="s">
        <v>35</v>
      </c>
      <c r="C65" s="251"/>
      <c r="D65" s="251"/>
      <c r="E65" s="252">
        <v>1</v>
      </c>
      <c r="F65" s="252"/>
      <c r="G65" s="252"/>
      <c r="H65" s="252"/>
      <c r="I65" s="252"/>
      <c r="J65" s="252"/>
      <c r="K65" s="252"/>
      <c r="L65" s="252"/>
    </row>
    <row r="66" spans="2:15" s="159" customFormat="1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</row>
    <row r="67" spans="2:15" s="159" customFormat="1">
      <c r="B67" s="256" t="s">
        <v>36</v>
      </c>
      <c r="C67" s="256"/>
      <c r="D67" s="222" t="s">
        <v>37</v>
      </c>
      <c r="E67" s="252">
        <v>10</v>
      </c>
      <c r="F67" s="252"/>
      <c r="G67" s="252"/>
      <c r="H67" s="252"/>
      <c r="I67" s="252"/>
      <c r="J67" s="252"/>
      <c r="K67" s="252"/>
      <c r="L67" s="252"/>
    </row>
    <row r="68" spans="2:15" s="159" customFormat="1">
      <c r="B68" s="256"/>
      <c r="C68" s="256"/>
      <c r="D68" s="222" t="s">
        <v>38</v>
      </c>
      <c r="E68" s="252" t="s">
        <v>167</v>
      </c>
      <c r="F68" s="252"/>
      <c r="G68" s="252"/>
      <c r="H68" s="252"/>
      <c r="I68" s="252"/>
      <c r="J68" s="252"/>
      <c r="K68" s="252"/>
      <c r="L68" s="252"/>
    </row>
    <row r="69" spans="2:15" s="159" customFormat="1">
      <c r="B69" s="256"/>
      <c r="C69" s="256"/>
      <c r="D69" s="222" t="s">
        <v>39</v>
      </c>
      <c r="E69" s="257" t="s">
        <v>148</v>
      </c>
      <c r="F69" s="257"/>
      <c r="G69" s="257"/>
      <c r="H69" s="257"/>
      <c r="I69" s="257"/>
      <c r="J69" s="257"/>
      <c r="K69" s="257"/>
      <c r="L69" s="257"/>
    </row>
    <row r="70" spans="2:15" s="159" customFormat="1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</row>
    <row r="71" spans="2:15" s="159" customFormat="1" ht="27">
      <c r="B71" s="258" t="s">
        <v>40</v>
      </c>
      <c r="C71" s="259"/>
      <c r="D71" s="222" t="s">
        <v>41</v>
      </c>
      <c r="E71" s="264" t="s">
        <v>166</v>
      </c>
      <c r="F71" s="265"/>
      <c r="G71" s="265"/>
      <c r="H71" s="265"/>
      <c r="I71" s="265"/>
      <c r="J71" s="265"/>
      <c r="K71" s="265"/>
      <c r="L71" s="266"/>
    </row>
    <row r="72" spans="2:15" s="159" customFormat="1" ht="27">
      <c r="B72" s="260"/>
      <c r="C72" s="261"/>
      <c r="D72" s="222" t="s">
        <v>42</v>
      </c>
      <c r="E72" s="252">
        <v>1205</v>
      </c>
      <c r="F72" s="252"/>
      <c r="G72" s="252"/>
      <c r="H72" s="252"/>
      <c r="I72" s="252"/>
      <c r="J72" s="252"/>
      <c r="K72" s="252"/>
      <c r="L72" s="252"/>
    </row>
    <row r="73" spans="2:15" s="159" customFormat="1" ht="27">
      <c r="B73" s="260"/>
      <c r="C73" s="261"/>
      <c r="D73" s="222" t="s">
        <v>43</v>
      </c>
      <c r="E73" s="264" t="s">
        <v>165</v>
      </c>
      <c r="F73" s="265"/>
      <c r="G73" s="265"/>
      <c r="H73" s="265"/>
      <c r="I73" s="265"/>
      <c r="J73" s="265"/>
      <c r="K73" s="265"/>
      <c r="L73" s="266"/>
    </row>
    <row r="74" spans="2:15" s="159" customFormat="1" ht="27">
      <c r="B74" s="262"/>
      <c r="C74" s="263"/>
      <c r="D74" s="222" t="s">
        <v>44</v>
      </c>
      <c r="E74" s="252">
        <v>12006</v>
      </c>
      <c r="F74" s="252"/>
      <c r="G74" s="252"/>
      <c r="H74" s="252"/>
      <c r="I74" s="252"/>
      <c r="J74" s="252"/>
      <c r="K74" s="252"/>
      <c r="L74" s="252"/>
    </row>
    <row r="75" spans="2:15" s="159" customFormat="1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</row>
    <row r="76" spans="2:15" s="159" customFormat="1">
      <c r="B76" s="251" t="s">
        <v>45</v>
      </c>
      <c r="C76" s="251"/>
      <c r="D76" s="251"/>
      <c r="E76" s="252" t="s">
        <v>154</v>
      </c>
      <c r="F76" s="252"/>
      <c r="G76" s="252"/>
      <c r="H76" s="252"/>
      <c r="I76" s="252"/>
      <c r="J76" s="252"/>
      <c r="K76" s="252"/>
      <c r="L76" s="252"/>
    </row>
    <row r="77" spans="2:15" s="159" customFormat="1"/>
    <row r="78" spans="2:15" s="159" customFormat="1" ht="74.25" customHeight="1">
      <c r="B78" s="253" t="s">
        <v>50</v>
      </c>
      <c r="C78" s="254" t="s">
        <v>1</v>
      </c>
      <c r="D78" s="254"/>
      <c r="E78" s="253" t="s">
        <v>49</v>
      </c>
      <c r="F78" s="253" t="s">
        <v>3</v>
      </c>
      <c r="G78" s="253"/>
      <c r="H78" s="253"/>
      <c r="I78" s="253" t="s">
        <v>47</v>
      </c>
      <c r="J78" s="253" t="s">
        <v>4</v>
      </c>
      <c r="K78" s="253" t="s">
        <v>5</v>
      </c>
      <c r="L78" s="253" t="s">
        <v>6</v>
      </c>
      <c r="M78" s="253" t="s">
        <v>46</v>
      </c>
      <c r="N78" s="253"/>
      <c r="O78" s="253" t="s">
        <v>7</v>
      </c>
    </row>
    <row r="79" spans="2:15" s="159" customFormat="1" ht="67.5">
      <c r="B79" s="253"/>
      <c r="C79" s="221" t="s">
        <v>8</v>
      </c>
      <c r="D79" s="219" t="s">
        <v>0</v>
      </c>
      <c r="E79" s="253"/>
      <c r="F79" s="219" t="s">
        <v>48</v>
      </c>
      <c r="G79" s="219" t="s">
        <v>9</v>
      </c>
      <c r="H79" s="219" t="s">
        <v>10</v>
      </c>
      <c r="I79" s="253"/>
      <c r="J79" s="253"/>
      <c r="K79" s="253"/>
      <c r="L79" s="253"/>
      <c r="M79" s="219" t="s">
        <v>11</v>
      </c>
      <c r="N79" s="219" t="s">
        <v>12</v>
      </c>
      <c r="O79" s="253"/>
    </row>
    <row r="80" spans="2:15" s="159" customFormat="1">
      <c r="B80" s="223" t="s">
        <v>13</v>
      </c>
      <c r="C80" s="223" t="s">
        <v>14</v>
      </c>
      <c r="D80" s="223" t="s">
        <v>15</v>
      </c>
      <c r="E80" s="223" t="s">
        <v>16</v>
      </c>
      <c r="F80" s="223" t="s">
        <v>17</v>
      </c>
      <c r="G80" s="223" t="s">
        <v>18</v>
      </c>
      <c r="H80" s="223" t="s">
        <v>19</v>
      </c>
      <c r="I80" s="223" t="s">
        <v>20</v>
      </c>
      <c r="J80" s="223" t="s">
        <v>21</v>
      </c>
      <c r="K80" s="223" t="s">
        <v>22</v>
      </c>
      <c r="L80" s="223" t="s">
        <v>23</v>
      </c>
      <c r="M80" s="223" t="s">
        <v>24</v>
      </c>
      <c r="N80" s="223" t="s">
        <v>25</v>
      </c>
      <c r="O80" s="223" t="s">
        <v>26</v>
      </c>
    </row>
    <row r="81" spans="2:15" s="159" customFormat="1">
      <c r="B81" s="4">
        <v>1100000</v>
      </c>
      <c r="C81" s="5" t="s">
        <v>76</v>
      </c>
      <c r="D81" s="4" t="s">
        <v>28</v>
      </c>
      <c r="E81" s="198">
        <f>E83</f>
        <v>3967</v>
      </c>
      <c r="F81" s="160"/>
      <c r="G81" s="160"/>
      <c r="H81" s="160"/>
      <c r="I81" s="198">
        <f t="shared" ref="I81" si="0">E81+F81+G81+H81</f>
        <v>3967</v>
      </c>
      <c r="J81" s="198">
        <f>J83</f>
        <v>2975.3</v>
      </c>
      <c r="K81" s="198">
        <f t="shared" ref="K81:L81" si="1">K83</f>
        <v>2975.3</v>
      </c>
      <c r="L81" s="198">
        <f t="shared" si="1"/>
        <v>2975.3</v>
      </c>
      <c r="M81" s="160"/>
      <c r="N81" s="160"/>
      <c r="O81" s="160"/>
    </row>
    <row r="82" spans="2:15" s="159" customFormat="1">
      <c r="B82" s="4">
        <v>1173000</v>
      </c>
      <c r="C82" s="6" t="s">
        <v>62</v>
      </c>
      <c r="D82" s="4" t="s">
        <v>28</v>
      </c>
      <c r="E82" s="198"/>
      <c r="F82" s="160"/>
      <c r="G82" s="160"/>
      <c r="H82" s="160"/>
      <c r="I82" s="198"/>
      <c r="J82" s="198"/>
      <c r="K82" s="198"/>
      <c r="L82" s="198"/>
      <c r="M82" s="160"/>
      <c r="N82" s="160"/>
      <c r="O82" s="160"/>
    </row>
    <row r="83" spans="2:15" s="159" customFormat="1">
      <c r="B83" s="4">
        <v>1173100</v>
      </c>
      <c r="C83" s="5" t="s">
        <v>118</v>
      </c>
      <c r="D83" s="4">
        <v>483100</v>
      </c>
      <c r="E83" s="198">
        <v>3967</v>
      </c>
      <c r="F83" s="160"/>
      <c r="G83" s="160"/>
      <c r="H83" s="160"/>
      <c r="I83" s="198">
        <f>E83+F83+G83+H83</f>
        <v>3967</v>
      </c>
      <c r="J83" s="198">
        <v>2975.3</v>
      </c>
      <c r="K83" s="198">
        <v>2975.3</v>
      </c>
      <c r="L83" s="198">
        <v>2975.3</v>
      </c>
      <c r="M83" s="160"/>
      <c r="N83" s="160"/>
      <c r="O83" s="160"/>
    </row>
    <row r="84" spans="2:15" s="159" customFormat="1">
      <c r="B84" s="4">
        <v>1000000</v>
      </c>
      <c r="C84" s="4" t="s">
        <v>215</v>
      </c>
      <c r="D84" s="4"/>
      <c r="E84" s="198">
        <f>E81</f>
        <v>3967</v>
      </c>
      <c r="F84" s="160"/>
      <c r="G84" s="160"/>
      <c r="H84" s="160"/>
      <c r="I84" s="198">
        <f>E84+F84+G84+H84</f>
        <v>3967</v>
      </c>
      <c r="J84" s="198">
        <f>J81</f>
        <v>2975.3</v>
      </c>
      <c r="K84" s="198">
        <f t="shared" ref="K84:L84" si="2">K81</f>
        <v>2975.3</v>
      </c>
      <c r="L84" s="198">
        <f t="shared" si="2"/>
        <v>2975.3</v>
      </c>
      <c r="M84" s="160"/>
      <c r="N84" s="160"/>
      <c r="O84" s="160"/>
    </row>
    <row r="85" spans="2:15" s="159" customFormat="1">
      <c r="B85" s="56"/>
      <c r="C85" s="56"/>
      <c r="D85" s="56"/>
      <c r="E85" s="227"/>
      <c r="F85" s="58"/>
      <c r="G85" s="58"/>
      <c r="H85" s="58"/>
      <c r="I85" s="227"/>
      <c r="J85" s="227"/>
      <c r="K85" s="227"/>
      <c r="L85" s="227"/>
      <c r="M85" s="58"/>
      <c r="N85" s="58"/>
      <c r="O85" s="58"/>
    </row>
    <row r="86" spans="2:15" s="159" customFormat="1"/>
    <row r="87" spans="2:15" s="159" customFormat="1"/>
    <row r="88" spans="2:15" s="159" customFormat="1" ht="16.5" customHeight="1">
      <c r="C88" s="161" t="s">
        <v>330</v>
      </c>
      <c r="D88" s="248" t="s">
        <v>70</v>
      </c>
      <c r="E88" s="248"/>
      <c r="F88" s="248"/>
      <c r="G88" s="249" t="s">
        <v>71</v>
      </c>
      <c r="H88" s="249"/>
      <c r="J88" s="250" t="s">
        <v>155</v>
      </c>
      <c r="K88" s="250"/>
      <c r="L88" s="250"/>
    </row>
    <row r="89" spans="2:15" s="159" customFormat="1">
      <c r="C89" s="8"/>
      <c r="D89" s="8"/>
      <c r="E89" s="1"/>
      <c r="G89" s="249" t="s">
        <v>72</v>
      </c>
      <c r="H89" s="249"/>
      <c r="J89" s="249" t="s">
        <v>73</v>
      </c>
      <c r="K89" s="249"/>
      <c r="L89" s="249"/>
    </row>
    <row r="90" spans="2:15" s="159" customFormat="1">
      <c r="C90" s="217" t="s">
        <v>74</v>
      </c>
      <c r="D90" s="8"/>
      <c r="E90" s="8"/>
      <c r="F90" s="8"/>
      <c r="G90" s="8"/>
      <c r="H90" s="8"/>
      <c r="I90" s="8"/>
    </row>
    <row r="91" spans="2:15" s="159" customFormat="1" ht="16.5" customHeight="1">
      <c r="C91" s="8"/>
      <c r="D91" s="248" t="s">
        <v>75</v>
      </c>
      <c r="E91" s="248"/>
      <c r="F91" s="248"/>
      <c r="G91" s="249" t="s">
        <v>71</v>
      </c>
      <c r="H91" s="249"/>
      <c r="I91" s="7"/>
      <c r="J91" s="250" t="s">
        <v>242</v>
      </c>
      <c r="K91" s="250"/>
      <c r="L91" s="250"/>
    </row>
    <row r="92" spans="2:15" s="159" customFormat="1">
      <c r="C92" s="8"/>
      <c r="D92" s="8"/>
      <c r="E92" s="8"/>
      <c r="F92" s="7"/>
      <c r="G92" s="249" t="s">
        <v>72</v>
      </c>
      <c r="H92" s="249"/>
      <c r="I92" s="7"/>
      <c r="J92" s="249" t="s">
        <v>73</v>
      </c>
      <c r="K92" s="249"/>
      <c r="L92" s="249"/>
    </row>
    <row r="93" spans="2:15" s="159" customFormat="1"/>
    <row r="94" spans="2:15" s="159" customFormat="1"/>
    <row r="95" spans="2:15" s="159" customFormat="1"/>
    <row r="96" spans="2:15" s="159" customFormat="1">
      <c r="J96" s="267" t="s">
        <v>128</v>
      </c>
      <c r="K96" s="267"/>
      <c r="L96" s="267"/>
    </row>
    <row r="97" spans="2:14" s="159" customFormat="1">
      <c r="J97" s="218"/>
      <c r="K97" s="218"/>
      <c r="L97" s="218"/>
    </row>
    <row r="98" spans="2:14" s="159" customFormat="1">
      <c r="B98" s="268" t="s">
        <v>126</v>
      </c>
      <c r="C98" s="268"/>
      <c r="D98" s="268"/>
      <c r="E98" s="268"/>
      <c r="F98" s="268"/>
      <c r="G98" s="268"/>
      <c r="H98" s="268"/>
      <c r="I98" s="268"/>
      <c r="J98" s="268"/>
      <c r="K98" s="268"/>
      <c r="L98" s="268"/>
    </row>
    <row r="99" spans="2:14" s="159" customFormat="1">
      <c r="B99" s="268" t="s">
        <v>127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4" s="159" customFormat="1">
      <c r="B100" s="268" t="s">
        <v>329</v>
      </c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</row>
    <row r="101" spans="2:14" s="159" customFormat="1">
      <c r="N101" s="12"/>
    </row>
    <row r="102" spans="2:14" s="159" customFormat="1">
      <c r="B102" s="251" t="s">
        <v>29</v>
      </c>
      <c r="C102" s="251"/>
      <c r="D102" s="222" t="s">
        <v>30</v>
      </c>
      <c r="E102" s="275" t="s">
        <v>229</v>
      </c>
      <c r="F102" s="255"/>
      <c r="G102" s="255"/>
      <c r="H102" s="255"/>
      <c r="I102" s="255"/>
      <c r="J102" s="255"/>
      <c r="K102" s="255"/>
      <c r="L102" s="276"/>
    </row>
    <row r="103" spans="2:14" s="159" customFormat="1">
      <c r="B103" s="251"/>
      <c r="C103" s="251"/>
      <c r="D103" s="222" t="s">
        <v>31</v>
      </c>
      <c r="E103" s="252">
        <v>104016</v>
      </c>
      <c r="F103" s="252"/>
      <c r="G103" s="252"/>
      <c r="H103" s="252"/>
      <c r="I103" s="252"/>
      <c r="J103" s="252"/>
      <c r="K103" s="252"/>
      <c r="L103" s="252"/>
    </row>
    <row r="104" spans="2:14" s="159" customFormat="1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</row>
    <row r="105" spans="2:14" s="159" customFormat="1">
      <c r="B105" s="251" t="s">
        <v>32</v>
      </c>
      <c r="C105" s="251"/>
      <c r="D105" s="222" t="s">
        <v>30</v>
      </c>
      <c r="E105" s="252" t="s">
        <v>150</v>
      </c>
      <c r="F105" s="252"/>
      <c r="G105" s="252"/>
      <c r="H105" s="252"/>
      <c r="I105" s="252"/>
      <c r="J105" s="252"/>
      <c r="K105" s="252"/>
      <c r="L105" s="252"/>
    </row>
    <row r="106" spans="2:14" s="159" customFormat="1">
      <c r="B106" s="251"/>
      <c r="C106" s="251"/>
      <c r="D106" s="222" t="s">
        <v>31</v>
      </c>
      <c r="E106" s="252">
        <v>104021</v>
      </c>
      <c r="F106" s="252"/>
      <c r="G106" s="252"/>
      <c r="H106" s="252"/>
      <c r="I106" s="252"/>
      <c r="J106" s="252"/>
      <c r="K106" s="252"/>
      <c r="L106" s="252"/>
    </row>
    <row r="107" spans="2:14" s="159" customFormat="1"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</row>
    <row r="108" spans="2:14" s="159" customFormat="1">
      <c r="B108" s="251" t="s">
        <v>33</v>
      </c>
      <c r="C108" s="251"/>
      <c r="D108" s="251"/>
      <c r="E108" s="252" t="s">
        <v>150</v>
      </c>
      <c r="F108" s="252"/>
      <c r="G108" s="252"/>
      <c r="H108" s="252"/>
      <c r="I108" s="252"/>
      <c r="J108" s="252"/>
      <c r="K108" s="252"/>
      <c r="L108" s="252"/>
    </row>
    <row r="109" spans="2:14" s="159" customFormat="1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</row>
    <row r="110" spans="2:14" s="159" customFormat="1">
      <c r="B110" s="251" t="s">
        <v>34</v>
      </c>
      <c r="C110" s="251"/>
      <c r="D110" s="251"/>
      <c r="E110" s="252">
        <v>1006</v>
      </c>
      <c r="F110" s="252"/>
      <c r="G110" s="252"/>
      <c r="H110" s="252"/>
      <c r="I110" s="252"/>
      <c r="J110" s="252"/>
      <c r="K110" s="252"/>
      <c r="L110" s="252"/>
    </row>
    <row r="111" spans="2:14" s="159" customFormat="1"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</row>
    <row r="112" spans="2:14" s="159" customFormat="1">
      <c r="B112" s="251" t="s">
        <v>35</v>
      </c>
      <c r="C112" s="251"/>
      <c r="D112" s="251"/>
      <c r="E112" s="252">
        <v>1</v>
      </c>
      <c r="F112" s="252"/>
      <c r="G112" s="252"/>
      <c r="H112" s="252"/>
      <c r="I112" s="252"/>
      <c r="J112" s="252"/>
      <c r="K112" s="252"/>
      <c r="L112" s="252"/>
    </row>
    <row r="113" spans="2:15" s="159" customFormat="1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</row>
    <row r="114" spans="2:15" s="159" customFormat="1">
      <c r="B114" s="256" t="s">
        <v>36</v>
      </c>
      <c r="C114" s="256"/>
      <c r="D114" s="222" t="s">
        <v>37</v>
      </c>
      <c r="E114" s="252">
        <v>10</v>
      </c>
      <c r="F114" s="252"/>
      <c r="G114" s="252"/>
      <c r="H114" s="252"/>
      <c r="I114" s="252"/>
      <c r="J114" s="252"/>
      <c r="K114" s="252"/>
      <c r="L114" s="252"/>
    </row>
    <row r="115" spans="2:15" s="159" customFormat="1">
      <c r="B115" s="256"/>
      <c r="C115" s="256"/>
      <c r="D115" s="222" t="s">
        <v>38</v>
      </c>
      <c r="E115" s="269" t="s">
        <v>156</v>
      </c>
      <c r="F115" s="269"/>
      <c r="G115" s="269"/>
      <c r="H115" s="269"/>
      <c r="I115" s="269"/>
      <c r="J115" s="269"/>
      <c r="K115" s="269"/>
      <c r="L115" s="269"/>
    </row>
    <row r="116" spans="2:15" s="159" customFormat="1">
      <c r="B116" s="256"/>
      <c r="C116" s="256"/>
      <c r="D116" s="222" t="s">
        <v>39</v>
      </c>
      <c r="E116" s="269" t="s">
        <v>149</v>
      </c>
      <c r="F116" s="269"/>
      <c r="G116" s="269"/>
      <c r="H116" s="269"/>
      <c r="I116" s="269"/>
      <c r="J116" s="269"/>
      <c r="K116" s="269"/>
      <c r="L116" s="269"/>
    </row>
    <row r="117" spans="2:15" s="159" customFormat="1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</row>
    <row r="118" spans="2:15" s="159" customFormat="1" ht="27">
      <c r="B118" s="258" t="s">
        <v>40</v>
      </c>
      <c r="C118" s="259"/>
      <c r="D118" s="222" t="s">
        <v>41</v>
      </c>
      <c r="E118" s="264" t="s">
        <v>216</v>
      </c>
      <c r="F118" s="265"/>
      <c r="G118" s="265"/>
      <c r="H118" s="265"/>
      <c r="I118" s="265"/>
      <c r="J118" s="265"/>
      <c r="K118" s="265"/>
      <c r="L118" s="266"/>
    </row>
    <row r="119" spans="2:15" s="159" customFormat="1" ht="27">
      <c r="B119" s="260"/>
      <c r="C119" s="261"/>
      <c r="D119" s="222" t="s">
        <v>42</v>
      </c>
      <c r="E119" s="252">
        <v>1015</v>
      </c>
      <c r="F119" s="252"/>
      <c r="G119" s="252"/>
      <c r="H119" s="252"/>
      <c r="I119" s="252"/>
      <c r="J119" s="252"/>
      <c r="K119" s="252"/>
      <c r="L119" s="252"/>
    </row>
    <row r="120" spans="2:15" s="159" customFormat="1" ht="27" customHeight="1">
      <c r="B120" s="260"/>
      <c r="C120" s="261"/>
      <c r="D120" s="222" t="s">
        <v>43</v>
      </c>
      <c r="E120" s="264" t="s">
        <v>168</v>
      </c>
      <c r="F120" s="265"/>
      <c r="G120" s="265"/>
      <c r="H120" s="265"/>
      <c r="I120" s="265"/>
      <c r="J120" s="265"/>
      <c r="K120" s="265"/>
      <c r="L120" s="266"/>
    </row>
    <row r="121" spans="2:15" s="159" customFormat="1" ht="27">
      <c r="B121" s="262"/>
      <c r="C121" s="263"/>
      <c r="D121" s="222" t="s">
        <v>44</v>
      </c>
      <c r="E121" s="252">
        <v>12001</v>
      </c>
      <c r="F121" s="252"/>
      <c r="G121" s="252"/>
      <c r="H121" s="252"/>
      <c r="I121" s="252"/>
      <c r="J121" s="252"/>
      <c r="K121" s="252"/>
      <c r="L121" s="252"/>
    </row>
    <row r="122" spans="2:15" s="159" customFormat="1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</row>
    <row r="123" spans="2:15" s="159" customFormat="1">
      <c r="B123" s="251" t="s">
        <v>45</v>
      </c>
      <c r="C123" s="251"/>
      <c r="D123" s="251"/>
      <c r="E123" s="252" t="s">
        <v>154</v>
      </c>
      <c r="F123" s="252"/>
      <c r="G123" s="252"/>
      <c r="H123" s="252"/>
      <c r="I123" s="252"/>
      <c r="J123" s="252"/>
      <c r="K123" s="252"/>
      <c r="L123" s="252"/>
    </row>
    <row r="124" spans="2:15" s="159" customFormat="1"/>
    <row r="125" spans="2:15" s="159" customFormat="1" ht="39" customHeight="1">
      <c r="B125" s="253" t="s">
        <v>50</v>
      </c>
      <c r="C125" s="254" t="s">
        <v>1</v>
      </c>
      <c r="D125" s="254"/>
      <c r="E125" s="253" t="s">
        <v>49</v>
      </c>
      <c r="F125" s="253" t="s">
        <v>3</v>
      </c>
      <c r="G125" s="253"/>
      <c r="H125" s="253"/>
      <c r="I125" s="253" t="s">
        <v>47</v>
      </c>
      <c r="J125" s="253" t="s">
        <v>4</v>
      </c>
      <c r="K125" s="253" t="s">
        <v>5</v>
      </c>
      <c r="L125" s="253" t="s">
        <v>6</v>
      </c>
      <c r="M125" s="253" t="s">
        <v>46</v>
      </c>
      <c r="N125" s="253"/>
      <c r="O125" s="253" t="s">
        <v>7</v>
      </c>
    </row>
    <row r="126" spans="2:15" s="159" customFormat="1" ht="67.5">
      <c r="B126" s="253"/>
      <c r="C126" s="221" t="s">
        <v>8</v>
      </c>
      <c r="D126" s="219" t="s">
        <v>0</v>
      </c>
      <c r="E126" s="253"/>
      <c r="F126" s="219" t="s">
        <v>48</v>
      </c>
      <c r="G126" s="219" t="s">
        <v>9</v>
      </c>
      <c r="H126" s="219" t="s">
        <v>10</v>
      </c>
      <c r="I126" s="253"/>
      <c r="J126" s="253"/>
      <c r="K126" s="253"/>
      <c r="L126" s="253"/>
      <c r="M126" s="219" t="s">
        <v>11</v>
      </c>
      <c r="N126" s="219" t="s">
        <v>12</v>
      </c>
      <c r="O126" s="253"/>
    </row>
    <row r="127" spans="2:15" s="159" customFormat="1">
      <c r="B127" s="223" t="s">
        <v>13</v>
      </c>
      <c r="C127" s="223" t="s">
        <v>14</v>
      </c>
      <c r="D127" s="223" t="s">
        <v>15</v>
      </c>
      <c r="E127" s="223" t="s">
        <v>16</v>
      </c>
      <c r="F127" s="223" t="s">
        <v>17</v>
      </c>
      <c r="G127" s="223" t="s">
        <v>18</v>
      </c>
      <c r="H127" s="223" t="s">
        <v>19</v>
      </c>
      <c r="I127" s="223" t="s">
        <v>20</v>
      </c>
      <c r="J127" s="223" t="s">
        <v>21</v>
      </c>
      <c r="K127" s="223" t="s">
        <v>22</v>
      </c>
      <c r="L127" s="223" t="s">
        <v>23</v>
      </c>
      <c r="M127" s="223" t="s">
        <v>24</v>
      </c>
      <c r="N127" s="223" t="s">
        <v>25</v>
      </c>
      <c r="O127" s="223" t="s">
        <v>26</v>
      </c>
    </row>
    <row r="128" spans="2:15" s="159" customFormat="1">
      <c r="B128" s="4">
        <v>1100000</v>
      </c>
      <c r="C128" s="5" t="s">
        <v>76</v>
      </c>
      <c r="D128" s="4" t="s">
        <v>28</v>
      </c>
      <c r="E128" s="198"/>
      <c r="F128" s="160"/>
      <c r="G128" s="198">
        <f>G130</f>
        <v>32976</v>
      </c>
      <c r="H128" s="160"/>
      <c r="I128" s="198">
        <f t="shared" ref="I128" si="3">E128+F128+G128+H128</f>
        <v>32976</v>
      </c>
      <c r="J128" s="198">
        <f>J130</f>
        <v>15521.96</v>
      </c>
      <c r="K128" s="198">
        <f t="shared" ref="K128:L128" si="4">K130</f>
        <v>15521.96</v>
      </c>
      <c r="L128" s="198">
        <f t="shared" si="4"/>
        <v>15521.96</v>
      </c>
      <c r="M128" s="160"/>
      <c r="N128" s="160"/>
      <c r="O128" s="160"/>
    </row>
    <row r="129" spans="2:15" s="159" customFormat="1" ht="27">
      <c r="B129" s="4">
        <v>1162000</v>
      </c>
      <c r="C129" s="6" t="s">
        <v>60</v>
      </c>
      <c r="D129" s="4" t="s">
        <v>28</v>
      </c>
      <c r="E129" s="198"/>
      <c r="F129" s="160"/>
      <c r="G129" s="160"/>
      <c r="H129" s="160"/>
      <c r="I129" s="198"/>
      <c r="J129" s="198"/>
      <c r="K129" s="198"/>
      <c r="L129" s="198"/>
      <c r="M129" s="160"/>
      <c r="N129" s="160"/>
      <c r="O129" s="160"/>
    </row>
    <row r="130" spans="2:15" s="159" customFormat="1">
      <c r="B130" s="4">
        <v>1162900</v>
      </c>
      <c r="C130" s="5" t="s">
        <v>113</v>
      </c>
      <c r="D130" s="4">
        <v>472900</v>
      </c>
      <c r="F130" s="160"/>
      <c r="G130" s="198">
        <v>32976</v>
      </c>
      <c r="H130" s="160"/>
      <c r="I130" s="198">
        <f>G130+F130+H130</f>
        <v>32976</v>
      </c>
      <c r="J130" s="198">
        <v>15521.96</v>
      </c>
      <c r="K130" s="198">
        <v>15521.96</v>
      </c>
      <c r="L130" s="198">
        <v>15521.96</v>
      </c>
      <c r="M130" s="160"/>
      <c r="N130" s="160"/>
      <c r="O130" s="160"/>
    </row>
    <row r="131" spans="2:15" s="159" customFormat="1">
      <c r="B131" s="4">
        <v>1000000</v>
      </c>
      <c r="C131" s="4" t="s">
        <v>215</v>
      </c>
      <c r="D131" s="4"/>
      <c r="E131" s="198"/>
      <c r="F131" s="160"/>
      <c r="G131" s="198">
        <f>G128</f>
        <v>32976</v>
      </c>
      <c r="H131" s="160"/>
      <c r="I131" s="198">
        <f>E131+F131+G131+H131</f>
        <v>32976</v>
      </c>
      <c r="J131" s="198">
        <f>J130</f>
        <v>15521.96</v>
      </c>
      <c r="K131" s="198">
        <f t="shared" ref="K131:L131" si="5">K130</f>
        <v>15521.96</v>
      </c>
      <c r="L131" s="198">
        <f t="shared" si="5"/>
        <v>15521.96</v>
      </c>
      <c r="M131" s="160"/>
      <c r="N131" s="160"/>
      <c r="O131" s="160"/>
    </row>
    <row r="132" spans="2:15" s="159" customFormat="1"/>
    <row r="133" spans="2:15" s="159" customFormat="1"/>
    <row r="134" spans="2:15" s="159" customFormat="1"/>
    <row r="135" spans="2:15" s="159" customFormat="1">
      <c r="C135" s="161" t="s">
        <v>330</v>
      </c>
      <c r="D135" s="248" t="s">
        <v>70</v>
      </c>
      <c r="E135" s="248"/>
      <c r="F135" s="248"/>
      <c r="G135" s="249" t="s">
        <v>71</v>
      </c>
      <c r="H135" s="249"/>
      <c r="J135" s="250" t="s">
        <v>155</v>
      </c>
      <c r="K135" s="250"/>
      <c r="L135" s="250"/>
    </row>
    <row r="136" spans="2:15" s="159" customFormat="1">
      <c r="C136" s="8"/>
      <c r="D136" s="8"/>
      <c r="E136" s="1"/>
      <c r="G136" s="249" t="s">
        <v>72</v>
      </c>
      <c r="H136" s="249"/>
      <c r="J136" s="249" t="s">
        <v>73</v>
      </c>
      <c r="K136" s="249"/>
      <c r="L136" s="249"/>
    </row>
    <row r="137" spans="2:15" s="159" customFormat="1">
      <c r="C137" s="217" t="s">
        <v>74</v>
      </c>
      <c r="D137" s="8"/>
      <c r="E137" s="8"/>
      <c r="F137" s="8"/>
      <c r="G137" s="8"/>
      <c r="H137" s="8"/>
      <c r="I137" s="8"/>
    </row>
    <row r="138" spans="2:15" s="159" customFormat="1" ht="16.5" customHeight="1">
      <c r="C138" s="8"/>
      <c r="D138" s="248" t="s">
        <v>75</v>
      </c>
      <c r="E138" s="248"/>
      <c r="F138" s="248"/>
      <c r="G138" s="249" t="s">
        <v>71</v>
      </c>
      <c r="H138" s="249"/>
      <c r="I138" s="7"/>
      <c r="J138" s="250" t="s">
        <v>242</v>
      </c>
      <c r="K138" s="250"/>
      <c r="L138" s="250"/>
    </row>
    <row r="139" spans="2:15" s="159" customFormat="1">
      <c r="C139" s="8"/>
      <c r="D139" s="8"/>
      <c r="E139" s="8"/>
      <c r="F139" s="7"/>
      <c r="G139" s="249" t="s">
        <v>72</v>
      </c>
      <c r="H139" s="249"/>
      <c r="I139" s="7"/>
      <c r="J139" s="249" t="s">
        <v>73</v>
      </c>
      <c r="K139" s="249"/>
      <c r="L139" s="249"/>
    </row>
  </sheetData>
  <mergeCells count="162">
    <mergeCell ref="G139:H139"/>
    <mergeCell ref="J139:L139"/>
    <mergeCell ref="E123:L123"/>
    <mergeCell ref="B122:L122"/>
    <mergeCell ref="B123:D123"/>
    <mergeCell ref="B125:B126"/>
    <mergeCell ref="C125:D125"/>
    <mergeCell ref="E125:E126"/>
    <mergeCell ref="F125:H125"/>
    <mergeCell ref="I125:I126"/>
    <mergeCell ref="J125:J126"/>
    <mergeCell ref="D135:F135"/>
    <mergeCell ref="G135:H135"/>
    <mergeCell ref="J135:L135"/>
    <mergeCell ref="G136:H136"/>
    <mergeCell ref="J136:L136"/>
    <mergeCell ref="B114:C116"/>
    <mergeCell ref="E114:L114"/>
    <mergeCell ref="E116:L116"/>
    <mergeCell ref="B117:L117"/>
    <mergeCell ref="B118:C121"/>
    <mergeCell ref="E120:L120"/>
    <mergeCell ref="E121:L121"/>
    <mergeCell ref="D138:F138"/>
    <mergeCell ref="G138:H138"/>
    <mergeCell ref="J138:L138"/>
    <mergeCell ref="B105:C106"/>
    <mergeCell ref="E105:L105"/>
    <mergeCell ref="E106:L106"/>
    <mergeCell ref="B98:L98"/>
    <mergeCell ref="B99:L99"/>
    <mergeCell ref="B100:L100"/>
    <mergeCell ref="B102:C103"/>
    <mergeCell ref="E102:L102"/>
    <mergeCell ref="E103:L103"/>
    <mergeCell ref="B104:L104"/>
    <mergeCell ref="B78:B79"/>
    <mergeCell ref="C78:D78"/>
    <mergeCell ref="E78:E79"/>
    <mergeCell ref="F78:H78"/>
    <mergeCell ref="I78:I79"/>
    <mergeCell ref="J78:J79"/>
    <mergeCell ref="J96:L96"/>
    <mergeCell ref="D91:F91"/>
    <mergeCell ref="G91:H91"/>
    <mergeCell ref="J91:L91"/>
    <mergeCell ref="G92:H92"/>
    <mergeCell ref="J92:L92"/>
    <mergeCell ref="K78:K79"/>
    <mergeCell ref="L78:L79"/>
    <mergeCell ref="B70:L70"/>
    <mergeCell ref="E71:L71"/>
    <mergeCell ref="E72:L72"/>
    <mergeCell ref="E73:L73"/>
    <mergeCell ref="B71:C74"/>
    <mergeCell ref="E74:L74"/>
    <mergeCell ref="E76:L76"/>
    <mergeCell ref="B75:L75"/>
    <mergeCell ref="B76:D76"/>
    <mergeCell ref="B60:L60"/>
    <mergeCell ref="E63:L63"/>
    <mergeCell ref="B64:L64"/>
    <mergeCell ref="B65:D65"/>
    <mergeCell ref="E65:L65"/>
    <mergeCell ref="B66:L66"/>
    <mergeCell ref="E67:L67"/>
    <mergeCell ref="B61:D61"/>
    <mergeCell ref="E61:L61"/>
    <mergeCell ref="B62:L62"/>
    <mergeCell ref="B63:D63"/>
    <mergeCell ref="B67:C69"/>
    <mergeCell ref="E68:L68"/>
    <mergeCell ref="E69:L69"/>
    <mergeCell ref="B57:L57"/>
    <mergeCell ref="E59:L59"/>
    <mergeCell ref="J49:L49"/>
    <mergeCell ref="B51:L51"/>
    <mergeCell ref="B52:L52"/>
    <mergeCell ref="B53:L53"/>
    <mergeCell ref="B55:C56"/>
    <mergeCell ref="E55:L55"/>
    <mergeCell ref="E56:L56"/>
    <mergeCell ref="B58:C59"/>
    <mergeCell ref="E58:L58"/>
    <mergeCell ref="J1:L1"/>
    <mergeCell ref="B4:L4"/>
    <mergeCell ref="B5:L5"/>
    <mergeCell ref="B10:C11"/>
    <mergeCell ref="E10:L10"/>
    <mergeCell ref="B12:L12"/>
    <mergeCell ref="B13:D13"/>
    <mergeCell ref="E13:L13"/>
    <mergeCell ref="E8:L8"/>
    <mergeCell ref="E11:L11"/>
    <mergeCell ref="B7:C8"/>
    <mergeCell ref="E7:L7"/>
    <mergeCell ref="B9:L9"/>
    <mergeCell ref="B3:L3"/>
    <mergeCell ref="J40:L40"/>
    <mergeCell ref="D40:F40"/>
    <mergeCell ref="G40:H40"/>
    <mergeCell ref="J43:L43"/>
    <mergeCell ref="G44:H44"/>
    <mergeCell ref="J44:L44"/>
    <mergeCell ref="M30:N30"/>
    <mergeCell ref="O30:O31"/>
    <mergeCell ref="G41:H41"/>
    <mergeCell ref="J41:L41"/>
    <mergeCell ref="D43:F43"/>
    <mergeCell ref="G43:H43"/>
    <mergeCell ref="B22:L22"/>
    <mergeCell ref="E26:L26"/>
    <mergeCell ref="E21:L21"/>
    <mergeCell ref="B27:L27"/>
    <mergeCell ref="B28:D28"/>
    <mergeCell ref="E28:L28"/>
    <mergeCell ref="B30:B31"/>
    <mergeCell ref="C30:D30"/>
    <mergeCell ref="E30:E31"/>
    <mergeCell ref="F30:H30"/>
    <mergeCell ref="I30:I31"/>
    <mergeCell ref="J30:J31"/>
    <mergeCell ref="K30:K31"/>
    <mergeCell ref="E23:L23"/>
    <mergeCell ref="E24:L24"/>
    <mergeCell ref="B23:C26"/>
    <mergeCell ref="E25:L25"/>
    <mergeCell ref="L30:L31"/>
    <mergeCell ref="B14:L14"/>
    <mergeCell ref="B15:D15"/>
    <mergeCell ref="E15:L15"/>
    <mergeCell ref="B16:L16"/>
    <mergeCell ref="E17:L17"/>
    <mergeCell ref="E19:L19"/>
    <mergeCell ref="B17:D17"/>
    <mergeCell ref="B18:L18"/>
    <mergeCell ref="B19:C21"/>
    <mergeCell ref="E20:L20"/>
    <mergeCell ref="M78:N78"/>
    <mergeCell ref="O78:O79"/>
    <mergeCell ref="D88:F88"/>
    <mergeCell ref="G88:H88"/>
    <mergeCell ref="J88:L88"/>
    <mergeCell ref="G89:H89"/>
    <mergeCell ref="J89:L89"/>
    <mergeCell ref="K125:K126"/>
    <mergeCell ref="L125:L126"/>
    <mergeCell ref="M125:N125"/>
    <mergeCell ref="O125:O126"/>
    <mergeCell ref="B107:L107"/>
    <mergeCell ref="E108:L108"/>
    <mergeCell ref="B108:D108"/>
    <mergeCell ref="B109:L109"/>
    <mergeCell ref="B110:D110"/>
    <mergeCell ref="E110:L110"/>
    <mergeCell ref="B111:L111"/>
    <mergeCell ref="B112:D112"/>
    <mergeCell ref="E112:L112"/>
    <mergeCell ref="B113:L113"/>
    <mergeCell ref="E115:L115"/>
    <mergeCell ref="E118:L118"/>
    <mergeCell ref="E119:L119"/>
  </mergeCells>
  <pageMargins left="0.7" right="0.7" top="0.75" bottom="0.75" header="0.3" footer="0.3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workbookViewId="0"/>
  </sheetViews>
  <sheetFormatPr defaultRowHeight="16.5"/>
  <cols>
    <col min="1" max="1" width="9.140625" style="159" customWidth="1"/>
    <col min="2" max="2" width="33.5703125" style="159" customWidth="1"/>
    <col min="3" max="3" width="12.140625" style="159" customWidth="1"/>
    <col min="4" max="4" width="14.28515625" style="159" customWidth="1"/>
    <col min="5" max="5" width="9.28515625" style="159" customWidth="1"/>
    <col min="6" max="6" width="14.28515625" style="159" customWidth="1"/>
    <col min="7" max="7" width="11.85546875" style="159" customWidth="1"/>
    <col min="8" max="8" width="17.140625" style="159" customWidth="1"/>
    <col min="9" max="9" width="14.85546875" style="159" customWidth="1"/>
    <col min="10" max="10" width="13.85546875" style="159" customWidth="1"/>
    <col min="11" max="11" width="16.7109375" style="159" customWidth="1"/>
    <col min="12" max="12" width="9.5703125" style="159" customWidth="1"/>
    <col min="13" max="14" width="9.140625" style="159"/>
    <col min="15" max="15" width="11" style="159" bestFit="1" customWidth="1"/>
    <col min="16" max="16384" width="9.140625" style="159"/>
  </cols>
  <sheetData>
    <row r="1" spans="1:13">
      <c r="I1" s="267" t="s">
        <v>128</v>
      </c>
      <c r="J1" s="267"/>
      <c r="K1" s="267"/>
    </row>
    <row r="2" spans="1:13" ht="9" customHeight="1">
      <c r="I2" s="218"/>
      <c r="J2" s="218"/>
      <c r="K2" s="218"/>
    </row>
    <row r="3" spans="1:13">
      <c r="A3" s="268" t="s">
        <v>126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3">
      <c r="A4" s="268" t="s">
        <v>127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3">
      <c r="A5" s="268" t="s">
        <v>329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13" ht="11.25" customHeight="1">
      <c r="M6" s="12"/>
    </row>
    <row r="7" spans="1:13" ht="16.5" customHeight="1">
      <c r="A7" s="271" t="s">
        <v>29</v>
      </c>
      <c r="B7" s="272"/>
      <c r="C7" s="222" t="s">
        <v>30</v>
      </c>
      <c r="D7" s="275" t="s">
        <v>150</v>
      </c>
      <c r="E7" s="255"/>
      <c r="F7" s="255"/>
      <c r="G7" s="255"/>
      <c r="H7" s="255"/>
      <c r="I7" s="255"/>
      <c r="J7" s="255"/>
      <c r="K7" s="276"/>
    </row>
    <row r="8" spans="1:13">
      <c r="A8" s="273"/>
      <c r="B8" s="274"/>
      <c r="C8" s="222" t="s">
        <v>31</v>
      </c>
      <c r="D8" s="275">
        <v>104021</v>
      </c>
      <c r="E8" s="255"/>
      <c r="F8" s="255"/>
      <c r="G8" s="255"/>
      <c r="H8" s="255"/>
      <c r="I8" s="255"/>
      <c r="J8" s="255"/>
      <c r="K8" s="276"/>
    </row>
    <row r="9" spans="1:13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spans="1:13" ht="27" customHeight="1">
      <c r="A10" s="271" t="s">
        <v>32</v>
      </c>
      <c r="B10" s="272"/>
      <c r="C10" s="222" t="s">
        <v>30</v>
      </c>
      <c r="D10" s="275" t="s">
        <v>150</v>
      </c>
      <c r="E10" s="255"/>
      <c r="F10" s="255"/>
      <c r="G10" s="255"/>
      <c r="H10" s="255"/>
      <c r="I10" s="255"/>
      <c r="J10" s="255"/>
      <c r="K10" s="276"/>
    </row>
    <row r="11" spans="1:13">
      <c r="A11" s="273"/>
      <c r="B11" s="274"/>
      <c r="C11" s="222" t="s">
        <v>31</v>
      </c>
      <c r="D11" s="275">
        <v>104021</v>
      </c>
      <c r="E11" s="255"/>
      <c r="F11" s="255"/>
      <c r="G11" s="255"/>
      <c r="H11" s="255"/>
      <c r="I11" s="255"/>
      <c r="J11" s="255"/>
      <c r="K11" s="276"/>
    </row>
    <row r="12" spans="1:13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3" ht="16.5" customHeight="1">
      <c r="A13" s="284" t="s">
        <v>33</v>
      </c>
      <c r="B13" s="285"/>
      <c r="C13" s="286"/>
      <c r="D13" s="275" t="s">
        <v>150</v>
      </c>
      <c r="E13" s="255"/>
      <c r="F13" s="255"/>
      <c r="G13" s="255"/>
      <c r="H13" s="255"/>
      <c r="I13" s="255"/>
      <c r="J13" s="255"/>
      <c r="K13" s="276"/>
    </row>
    <row r="14" spans="1:13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</row>
    <row r="15" spans="1:13" ht="16.5" customHeight="1">
      <c r="A15" s="284" t="s">
        <v>34</v>
      </c>
      <c r="B15" s="285"/>
      <c r="C15" s="286"/>
      <c r="D15" s="275">
        <v>1006</v>
      </c>
      <c r="E15" s="255"/>
      <c r="F15" s="255"/>
      <c r="G15" s="255"/>
      <c r="H15" s="255"/>
      <c r="I15" s="255"/>
      <c r="J15" s="255"/>
      <c r="K15" s="276"/>
    </row>
    <row r="16" spans="1:13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7" spans="1:14" ht="16.5" customHeight="1">
      <c r="A17" s="284" t="s">
        <v>35</v>
      </c>
      <c r="B17" s="285"/>
      <c r="C17" s="286"/>
      <c r="D17" s="275">
        <v>1</v>
      </c>
      <c r="E17" s="255"/>
      <c r="F17" s="255"/>
      <c r="G17" s="255"/>
      <c r="H17" s="255"/>
      <c r="I17" s="255"/>
      <c r="J17" s="255"/>
      <c r="K17" s="276"/>
    </row>
    <row r="18" spans="1:14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spans="1:14" ht="16.5" customHeight="1">
      <c r="A19" s="287" t="s">
        <v>36</v>
      </c>
      <c r="B19" s="288"/>
      <c r="C19" s="222" t="s">
        <v>37</v>
      </c>
      <c r="D19" s="307" t="s">
        <v>148</v>
      </c>
      <c r="E19" s="308"/>
      <c r="F19" s="308"/>
      <c r="G19" s="308"/>
      <c r="H19" s="308"/>
      <c r="I19" s="308"/>
      <c r="J19" s="308"/>
      <c r="K19" s="309"/>
    </row>
    <row r="20" spans="1:14">
      <c r="A20" s="289"/>
      <c r="B20" s="290"/>
      <c r="C20" s="222" t="s">
        <v>38</v>
      </c>
      <c r="D20" s="257" t="s">
        <v>323</v>
      </c>
      <c r="E20" s="257"/>
      <c r="F20" s="257"/>
      <c r="G20" s="257"/>
      <c r="H20" s="257"/>
      <c r="I20" s="257"/>
      <c r="J20" s="257"/>
      <c r="K20" s="257"/>
    </row>
    <row r="21" spans="1:14">
      <c r="A21" s="291"/>
      <c r="B21" s="292"/>
      <c r="C21" s="222" t="s">
        <v>39</v>
      </c>
      <c r="D21" s="307" t="s">
        <v>148</v>
      </c>
      <c r="E21" s="308"/>
      <c r="F21" s="308"/>
      <c r="G21" s="308"/>
      <c r="H21" s="308"/>
      <c r="I21" s="308"/>
      <c r="J21" s="308"/>
      <c r="K21" s="309"/>
    </row>
    <row r="22" spans="1:14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</row>
    <row r="23" spans="1:14" ht="27" customHeight="1">
      <c r="A23" s="258" t="s">
        <v>40</v>
      </c>
      <c r="B23" s="259"/>
      <c r="C23" s="222" t="s">
        <v>41</v>
      </c>
      <c r="D23" s="264" t="s">
        <v>151</v>
      </c>
      <c r="E23" s="265"/>
      <c r="F23" s="265"/>
      <c r="G23" s="265"/>
      <c r="H23" s="265"/>
      <c r="I23" s="265"/>
      <c r="J23" s="265"/>
      <c r="K23" s="266"/>
    </row>
    <row r="24" spans="1:14" ht="18" customHeight="1">
      <c r="A24" s="260"/>
      <c r="B24" s="261"/>
      <c r="C24" s="222" t="s">
        <v>42</v>
      </c>
      <c r="D24" s="275">
        <v>1108</v>
      </c>
      <c r="E24" s="255"/>
      <c r="F24" s="255"/>
      <c r="G24" s="255"/>
      <c r="H24" s="255"/>
      <c r="I24" s="255"/>
      <c r="J24" s="255"/>
      <c r="K24" s="276"/>
    </row>
    <row r="25" spans="1:14" ht="32.25" customHeight="1">
      <c r="A25" s="260"/>
      <c r="B25" s="261"/>
      <c r="C25" s="222" t="s">
        <v>43</v>
      </c>
      <c r="D25" s="264" t="s">
        <v>271</v>
      </c>
      <c r="E25" s="265"/>
      <c r="F25" s="265"/>
      <c r="G25" s="265"/>
      <c r="H25" s="265"/>
      <c r="I25" s="265"/>
      <c r="J25" s="265"/>
      <c r="K25" s="266"/>
    </row>
    <row r="26" spans="1:14" ht="19.5" customHeight="1">
      <c r="A26" s="262"/>
      <c r="B26" s="263"/>
      <c r="C26" s="222" t="s">
        <v>44</v>
      </c>
      <c r="D26" s="275">
        <v>11008</v>
      </c>
      <c r="E26" s="255"/>
      <c r="F26" s="255"/>
      <c r="G26" s="255"/>
      <c r="H26" s="255"/>
      <c r="I26" s="255"/>
      <c r="J26" s="255"/>
      <c r="K26" s="276"/>
    </row>
    <row r="27" spans="1:14" ht="16.5" customHeight="1">
      <c r="A27" s="284" t="s">
        <v>45</v>
      </c>
      <c r="B27" s="285"/>
      <c r="C27" s="286"/>
      <c r="D27" s="275" t="s">
        <v>154</v>
      </c>
      <c r="E27" s="255"/>
      <c r="F27" s="255"/>
      <c r="G27" s="255"/>
      <c r="H27" s="255"/>
      <c r="I27" s="255"/>
      <c r="J27" s="255"/>
      <c r="K27" s="276"/>
    </row>
    <row r="28" spans="1:14" ht="12" customHeight="1">
      <c r="L28" s="159" t="s">
        <v>274</v>
      </c>
    </row>
    <row r="29" spans="1:14" ht="62.25" customHeight="1">
      <c r="A29" s="277" t="s">
        <v>50</v>
      </c>
      <c r="B29" s="279" t="s">
        <v>1</v>
      </c>
      <c r="C29" s="280"/>
      <c r="D29" s="277" t="s">
        <v>49</v>
      </c>
      <c r="E29" s="281" t="s">
        <v>3</v>
      </c>
      <c r="F29" s="282"/>
      <c r="G29" s="283"/>
      <c r="H29" s="277" t="s">
        <v>47</v>
      </c>
      <c r="I29" s="277" t="s">
        <v>4</v>
      </c>
      <c r="J29" s="277" t="s">
        <v>5</v>
      </c>
      <c r="K29" s="277" t="s">
        <v>6</v>
      </c>
      <c r="L29" s="281" t="s">
        <v>46</v>
      </c>
      <c r="M29" s="283"/>
      <c r="N29" s="277" t="s">
        <v>7</v>
      </c>
    </row>
    <row r="30" spans="1:14" ht="58.5" customHeight="1">
      <c r="A30" s="278"/>
      <c r="B30" s="221" t="s">
        <v>8</v>
      </c>
      <c r="C30" s="219" t="s">
        <v>0</v>
      </c>
      <c r="D30" s="278"/>
      <c r="E30" s="219" t="s">
        <v>48</v>
      </c>
      <c r="F30" s="219" t="s">
        <v>9</v>
      </c>
      <c r="G30" s="219" t="s">
        <v>10</v>
      </c>
      <c r="H30" s="278"/>
      <c r="I30" s="278"/>
      <c r="J30" s="278"/>
      <c r="K30" s="278"/>
      <c r="L30" s="219" t="s">
        <v>11</v>
      </c>
      <c r="M30" s="219" t="s">
        <v>12</v>
      </c>
      <c r="N30" s="278"/>
    </row>
    <row r="31" spans="1:14">
      <c r="A31" s="223" t="s">
        <v>13</v>
      </c>
      <c r="B31" s="223" t="s">
        <v>14</v>
      </c>
      <c r="C31" s="223" t="s">
        <v>15</v>
      </c>
      <c r="D31" s="223" t="s">
        <v>16</v>
      </c>
      <c r="E31" s="223" t="s">
        <v>17</v>
      </c>
      <c r="F31" s="223" t="s">
        <v>18</v>
      </c>
      <c r="G31" s="223" t="s">
        <v>19</v>
      </c>
      <c r="H31" s="223" t="s">
        <v>20</v>
      </c>
      <c r="I31" s="223" t="s">
        <v>21</v>
      </c>
      <c r="J31" s="223" t="s">
        <v>22</v>
      </c>
      <c r="K31" s="223" t="s">
        <v>23</v>
      </c>
      <c r="L31" s="223" t="s">
        <v>24</v>
      </c>
      <c r="M31" s="223" t="s">
        <v>25</v>
      </c>
      <c r="N31" s="223" t="s">
        <v>26</v>
      </c>
    </row>
    <row r="32" spans="1:14" ht="17.25">
      <c r="A32" s="4">
        <v>1100000</v>
      </c>
      <c r="B32" s="5" t="s">
        <v>76</v>
      </c>
      <c r="C32" s="4" t="s">
        <v>28</v>
      </c>
      <c r="D32" s="196">
        <f>D34</f>
        <v>0</v>
      </c>
      <c r="E32" s="196">
        <f t="shared" ref="E32:G32" si="0">E34</f>
        <v>0</v>
      </c>
      <c r="F32" s="196">
        <f t="shared" si="0"/>
        <v>40000</v>
      </c>
      <c r="G32" s="196">
        <f t="shared" si="0"/>
        <v>0</v>
      </c>
      <c r="H32" s="196">
        <f>D32+E32+F32+G32</f>
        <v>40000</v>
      </c>
      <c r="I32" s="25">
        <f>I34</f>
        <v>0</v>
      </c>
      <c r="J32" s="25">
        <f t="shared" ref="J32:K32" si="1">J34</f>
        <v>0</v>
      </c>
      <c r="K32" s="25">
        <f t="shared" si="1"/>
        <v>0</v>
      </c>
      <c r="L32" s="160"/>
      <c r="M32" s="160"/>
      <c r="N32" s="160"/>
    </row>
    <row r="33" spans="1:14" ht="12.75" customHeight="1">
      <c r="A33" s="4">
        <v>1176000</v>
      </c>
      <c r="B33" s="6" t="s">
        <v>63</v>
      </c>
      <c r="C33" s="4" t="s">
        <v>28</v>
      </c>
      <c r="D33" s="199"/>
      <c r="E33" s="199"/>
      <c r="F33" s="199"/>
      <c r="G33" s="199"/>
      <c r="H33" s="196"/>
      <c r="I33" s="160"/>
      <c r="J33" s="160"/>
      <c r="K33" s="160"/>
      <c r="L33" s="160"/>
      <c r="M33" s="160"/>
      <c r="N33" s="160"/>
    </row>
    <row r="34" spans="1:14" ht="17.25">
      <c r="A34" s="4">
        <v>1176100</v>
      </c>
      <c r="B34" s="5" t="s">
        <v>119</v>
      </c>
      <c r="C34" s="4">
        <v>486100</v>
      </c>
      <c r="D34" s="196"/>
      <c r="E34" s="196"/>
      <c r="F34" s="196">
        <v>40000</v>
      </c>
      <c r="G34" s="196"/>
      <c r="H34" s="196">
        <f>D34+F34</f>
        <v>40000</v>
      </c>
      <c r="I34" s="160"/>
      <c r="J34" s="160"/>
      <c r="K34" s="160"/>
      <c r="L34" s="160"/>
      <c r="M34" s="160"/>
      <c r="N34" s="160"/>
    </row>
    <row r="35" spans="1:14" ht="17.25">
      <c r="A35" s="4">
        <v>1000000</v>
      </c>
      <c r="B35" s="4" t="s">
        <v>215</v>
      </c>
      <c r="C35" s="4"/>
      <c r="D35" s="196">
        <f>D32</f>
        <v>0</v>
      </c>
      <c r="E35" s="196">
        <f t="shared" ref="E35:G35" si="2">E32</f>
        <v>0</v>
      </c>
      <c r="F35" s="196">
        <f t="shared" si="2"/>
        <v>40000</v>
      </c>
      <c r="G35" s="196">
        <f t="shared" si="2"/>
        <v>0</v>
      </c>
      <c r="H35" s="196">
        <f t="shared" ref="H35" si="3">D35+E35+F35+G35</f>
        <v>40000</v>
      </c>
      <c r="I35" s="25">
        <f>I32</f>
        <v>0</v>
      </c>
      <c r="J35" s="25">
        <f>J32</f>
        <v>0</v>
      </c>
      <c r="K35" s="25">
        <f>K32</f>
        <v>0</v>
      </c>
      <c r="L35" s="160"/>
      <c r="M35" s="160"/>
      <c r="N35" s="160"/>
    </row>
    <row r="36" spans="1:14" ht="14.25" customHeight="1">
      <c r="A36" s="56"/>
      <c r="B36" s="56"/>
      <c r="C36" s="56"/>
      <c r="D36" s="225"/>
      <c r="E36" s="225"/>
      <c r="F36" s="225"/>
      <c r="G36" s="225"/>
      <c r="H36" s="225"/>
      <c r="I36" s="57"/>
      <c r="J36" s="57"/>
      <c r="K36" s="57"/>
      <c r="L36" s="58"/>
      <c r="M36" s="58"/>
      <c r="N36" s="58"/>
    </row>
    <row r="37" spans="1:14" ht="9" customHeight="1">
      <c r="A37" s="56"/>
      <c r="B37" s="56"/>
      <c r="C37" s="56"/>
      <c r="D37" s="225"/>
      <c r="E37" s="225"/>
      <c r="F37" s="225"/>
      <c r="G37" s="225"/>
      <c r="H37" s="225"/>
      <c r="I37" s="57"/>
      <c r="J37" s="57"/>
      <c r="K37" s="57"/>
      <c r="L37" s="58"/>
      <c r="M37" s="58"/>
      <c r="N37" s="58"/>
    </row>
    <row r="38" spans="1:14" ht="16.5" customHeight="1">
      <c r="B38" s="161" t="s">
        <v>330</v>
      </c>
      <c r="C38" s="248" t="s">
        <v>70</v>
      </c>
      <c r="D38" s="248"/>
      <c r="E38" s="248"/>
      <c r="F38" s="249" t="s">
        <v>71</v>
      </c>
      <c r="G38" s="249"/>
      <c r="I38" s="250" t="s">
        <v>155</v>
      </c>
      <c r="J38" s="250"/>
      <c r="K38" s="250"/>
    </row>
    <row r="39" spans="1:14" ht="16.5" customHeight="1">
      <c r="B39" s="8"/>
      <c r="C39" s="8"/>
      <c r="D39" s="1"/>
      <c r="F39" s="249" t="s">
        <v>72</v>
      </c>
      <c r="G39" s="249"/>
      <c r="I39" s="249" t="s">
        <v>73</v>
      </c>
      <c r="J39" s="249"/>
      <c r="K39" s="249"/>
    </row>
    <row r="40" spans="1:14" ht="16.5" customHeight="1">
      <c r="B40" s="217" t="s">
        <v>74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48" t="s">
        <v>75</v>
      </c>
      <c r="D41" s="248"/>
      <c r="E41" s="248"/>
      <c r="F41" s="249" t="s">
        <v>71</v>
      </c>
      <c r="G41" s="249"/>
      <c r="H41" s="7"/>
      <c r="I41" s="250" t="s">
        <v>242</v>
      </c>
      <c r="J41" s="250"/>
      <c r="K41" s="250"/>
    </row>
    <row r="42" spans="1:14" ht="16.5" customHeight="1">
      <c r="B42" s="8"/>
      <c r="C42" s="220"/>
      <c r="D42" s="220"/>
      <c r="E42" s="220"/>
      <c r="F42" s="249" t="s">
        <v>72</v>
      </c>
      <c r="G42" s="249"/>
      <c r="H42" s="7"/>
      <c r="I42" s="249" t="s">
        <v>73</v>
      </c>
      <c r="J42" s="249"/>
      <c r="K42" s="249"/>
    </row>
    <row r="43" spans="1:14">
      <c r="I43" s="267" t="s">
        <v>128</v>
      </c>
      <c r="J43" s="267"/>
      <c r="K43" s="267"/>
    </row>
    <row r="44" spans="1:14">
      <c r="I44" s="218"/>
      <c r="J44" s="218"/>
      <c r="K44" s="218"/>
    </row>
    <row r="45" spans="1:14">
      <c r="A45" s="268" t="s">
        <v>126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</row>
    <row r="46" spans="1:14">
      <c r="A46" s="268" t="s">
        <v>127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</row>
    <row r="47" spans="1:14">
      <c r="A47" s="268" t="s">
        <v>329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</row>
    <row r="48" spans="1:14">
      <c r="M48" s="12"/>
    </row>
    <row r="49" spans="1:11" ht="16.5" customHeight="1">
      <c r="A49" s="271" t="s">
        <v>29</v>
      </c>
      <c r="B49" s="272"/>
      <c r="C49" s="222" t="s">
        <v>30</v>
      </c>
      <c r="D49" s="275" t="s">
        <v>150</v>
      </c>
      <c r="E49" s="255"/>
      <c r="F49" s="255"/>
      <c r="G49" s="255"/>
      <c r="H49" s="255"/>
      <c r="I49" s="255"/>
      <c r="J49" s="255"/>
      <c r="K49" s="276"/>
    </row>
    <row r="50" spans="1:11">
      <c r="A50" s="273"/>
      <c r="B50" s="274"/>
      <c r="C50" s="222" t="s">
        <v>31</v>
      </c>
      <c r="D50" s="275">
        <v>104021</v>
      </c>
      <c r="E50" s="255"/>
      <c r="F50" s="255"/>
      <c r="G50" s="255"/>
      <c r="H50" s="255"/>
      <c r="I50" s="255"/>
      <c r="J50" s="255"/>
      <c r="K50" s="276"/>
    </row>
    <row r="51" spans="1:11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27" customHeight="1">
      <c r="A52" s="271" t="s">
        <v>32</v>
      </c>
      <c r="B52" s="272"/>
      <c r="C52" s="222" t="s">
        <v>30</v>
      </c>
      <c r="D52" s="275" t="s">
        <v>150</v>
      </c>
      <c r="E52" s="255"/>
      <c r="F52" s="255"/>
      <c r="G52" s="255"/>
      <c r="H52" s="255"/>
      <c r="I52" s="255"/>
      <c r="J52" s="255"/>
      <c r="K52" s="276"/>
    </row>
    <row r="53" spans="1:11">
      <c r="A53" s="273"/>
      <c r="B53" s="274"/>
      <c r="C53" s="222" t="s">
        <v>31</v>
      </c>
      <c r="D53" s="275">
        <v>104021</v>
      </c>
      <c r="E53" s="255"/>
      <c r="F53" s="255"/>
      <c r="G53" s="255"/>
      <c r="H53" s="255"/>
      <c r="I53" s="255"/>
      <c r="J53" s="255"/>
      <c r="K53" s="276"/>
    </row>
    <row r="54" spans="1:11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</row>
    <row r="55" spans="1:11" ht="16.5" customHeight="1">
      <c r="A55" s="284" t="s">
        <v>33</v>
      </c>
      <c r="B55" s="285"/>
      <c r="C55" s="286"/>
      <c r="D55" s="275" t="s">
        <v>150</v>
      </c>
      <c r="E55" s="255"/>
      <c r="F55" s="255"/>
      <c r="G55" s="255"/>
      <c r="H55" s="255"/>
      <c r="I55" s="255"/>
      <c r="J55" s="255"/>
      <c r="K55" s="276"/>
    </row>
    <row r="56" spans="1:11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</row>
    <row r="57" spans="1:11" ht="16.5" customHeight="1">
      <c r="A57" s="284" t="s">
        <v>34</v>
      </c>
      <c r="B57" s="285"/>
      <c r="C57" s="286"/>
      <c r="D57" s="275">
        <v>1006</v>
      </c>
      <c r="E57" s="255"/>
      <c r="F57" s="255"/>
      <c r="G57" s="255"/>
      <c r="H57" s="255"/>
      <c r="I57" s="255"/>
      <c r="J57" s="255"/>
      <c r="K57" s="276"/>
    </row>
    <row r="58" spans="1:11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</row>
    <row r="59" spans="1:11" ht="16.5" customHeight="1">
      <c r="A59" s="284" t="s">
        <v>35</v>
      </c>
      <c r="B59" s="285"/>
      <c r="C59" s="286"/>
      <c r="D59" s="275">
        <v>1</v>
      </c>
      <c r="E59" s="255"/>
      <c r="F59" s="255"/>
      <c r="G59" s="255"/>
      <c r="H59" s="255"/>
      <c r="I59" s="255"/>
      <c r="J59" s="255"/>
      <c r="K59" s="276"/>
    </row>
    <row r="60" spans="1:11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</row>
    <row r="61" spans="1:11" ht="12.75" customHeight="1">
      <c r="A61" s="287" t="s">
        <v>36</v>
      </c>
      <c r="B61" s="288"/>
      <c r="C61" s="222" t="s">
        <v>37</v>
      </c>
      <c r="D61" s="307" t="s">
        <v>148</v>
      </c>
      <c r="E61" s="308"/>
      <c r="F61" s="308"/>
      <c r="G61" s="308"/>
      <c r="H61" s="308"/>
      <c r="I61" s="308"/>
      <c r="J61" s="308"/>
      <c r="K61" s="309"/>
    </row>
    <row r="62" spans="1:11" ht="13.5" customHeight="1">
      <c r="A62" s="289"/>
      <c r="B62" s="290"/>
      <c r="C62" s="222" t="s">
        <v>38</v>
      </c>
      <c r="D62" s="257" t="s">
        <v>323</v>
      </c>
      <c r="E62" s="257"/>
      <c r="F62" s="257"/>
      <c r="G62" s="257"/>
      <c r="H62" s="257"/>
      <c r="I62" s="257"/>
      <c r="J62" s="257"/>
      <c r="K62" s="257"/>
    </row>
    <row r="63" spans="1:11" ht="15.75" customHeight="1">
      <c r="A63" s="291"/>
      <c r="B63" s="292"/>
      <c r="C63" s="222" t="s">
        <v>39</v>
      </c>
      <c r="D63" s="307" t="s">
        <v>148</v>
      </c>
      <c r="E63" s="308"/>
      <c r="F63" s="308"/>
      <c r="G63" s="308"/>
      <c r="H63" s="308"/>
      <c r="I63" s="308"/>
      <c r="J63" s="308"/>
      <c r="K63" s="309"/>
    </row>
    <row r="64" spans="1:11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</row>
    <row r="65" spans="1:14" ht="27" customHeight="1">
      <c r="A65" s="258" t="s">
        <v>40</v>
      </c>
      <c r="B65" s="259"/>
      <c r="C65" s="222" t="s">
        <v>41</v>
      </c>
      <c r="D65" s="264" t="s">
        <v>151</v>
      </c>
      <c r="E65" s="265"/>
      <c r="F65" s="265"/>
      <c r="G65" s="265"/>
      <c r="H65" s="265"/>
      <c r="I65" s="265"/>
      <c r="J65" s="265"/>
      <c r="K65" s="266"/>
    </row>
    <row r="66" spans="1:14" ht="20.25" customHeight="1">
      <c r="A66" s="260"/>
      <c r="B66" s="261"/>
      <c r="C66" s="222" t="s">
        <v>42</v>
      </c>
      <c r="D66" s="275">
        <v>1108</v>
      </c>
      <c r="E66" s="255"/>
      <c r="F66" s="255"/>
      <c r="G66" s="255"/>
      <c r="H66" s="255"/>
      <c r="I66" s="255"/>
      <c r="J66" s="255"/>
      <c r="K66" s="276"/>
    </row>
    <row r="67" spans="1:14" ht="27" customHeight="1">
      <c r="A67" s="260"/>
      <c r="B67" s="261"/>
      <c r="C67" s="222" t="s">
        <v>43</v>
      </c>
      <c r="D67" s="264" t="s">
        <v>271</v>
      </c>
      <c r="E67" s="265"/>
      <c r="F67" s="265"/>
      <c r="G67" s="265"/>
      <c r="H67" s="265"/>
      <c r="I67" s="265"/>
      <c r="J67" s="265"/>
      <c r="K67" s="266"/>
    </row>
    <row r="68" spans="1:14" ht="21" customHeight="1">
      <c r="A68" s="262"/>
      <c r="B68" s="263"/>
      <c r="C68" s="222" t="s">
        <v>44</v>
      </c>
      <c r="D68" s="275">
        <v>11008</v>
      </c>
      <c r="E68" s="255"/>
      <c r="F68" s="255"/>
      <c r="G68" s="255"/>
      <c r="H68" s="255"/>
      <c r="I68" s="255"/>
      <c r="J68" s="255"/>
      <c r="K68" s="276"/>
    </row>
    <row r="69" spans="1:14" ht="12.75" customHeight="1">
      <c r="A69" s="284" t="s">
        <v>45</v>
      </c>
      <c r="B69" s="285"/>
      <c r="C69" s="286"/>
      <c r="D69" s="275" t="s">
        <v>154</v>
      </c>
      <c r="E69" s="255"/>
      <c r="F69" s="255"/>
      <c r="G69" s="255"/>
      <c r="H69" s="255"/>
      <c r="I69" s="255"/>
      <c r="J69" s="255"/>
      <c r="K69" s="276"/>
    </row>
    <row r="70" spans="1:14">
      <c r="L70" s="159" t="s">
        <v>275</v>
      </c>
    </row>
    <row r="71" spans="1:14" ht="59.25" customHeight="1">
      <c r="A71" s="277" t="s">
        <v>50</v>
      </c>
      <c r="B71" s="279" t="s">
        <v>1</v>
      </c>
      <c r="C71" s="280"/>
      <c r="D71" s="277" t="s">
        <v>49</v>
      </c>
      <c r="E71" s="281" t="s">
        <v>3</v>
      </c>
      <c r="F71" s="282"/>
      <c r="G71" s="283"/>
      <c r="H71" s="277" t="s">
        <v>47</v>
      </c>
      <c r="I71" s="277" t="s">
        <v>4</v>
      </c>
      <c r="J71" s="277" t="s">
        <v>5</v>
      </c>
      <c r="K71" s="277" t="s">
        <v>6</v>
      </c>
      <c r="L71" s="281" t="s">
        <v>46</v>
      </c>
      <c r="M71" s="283"/>
      <c r="N71" s="277" t="s">
        <v>7</v>
      </c>
    </row>
    <row r="72" spans="1:14" ht="65.25" customHeight="1">
      <c r="A72" s="278"/>
      <c r="B72" s="221" t="s">
        <v>8</v>
      </c>
      <c r="C72" s="219" t="s">
        <v>0</v>
      </c>
      <c r="D72" s="278"/>
      <c r="E72" s="219" t="s">
        <v>48</v>
      </c>
      <c r="F72" s="219" t="s">
        <v>9</v>
      </c>
      <c r="G72" s="219" t="s">
        <v>10</v>
      </c>
      <c r="H72" s="278"/>
      <c r="I72" s="278"/>
      <c r="J72" s="278"/>
      <c r="K72" s="278"/>
      <c r="L72" s="219" t="s">
        <v>11</v>
      </c>
      <c r="M72" s="219" t="s">
        <v>12</v>
      </c>
      <c r="N72" s="278"/>
    </row>
    <row r="73" spans="1:14" ht="12" customHeight="1">
      <c r="A73" s="223" t="s">
        <v>13</v>
      </c>
      <c r="B73" s="223" t="s">
        <v>14</v>
      </c>
      <c r="C73" s="223" t="s">
        <v>15</v>
      </c>
      <c r="D73" s="223" t="s">
        <v>16</v>
      </c>
      <c r="E73" s="223" t="s">
        <v>17</v>
      </c>
      <c r="F73" s="223" t="s">
        <v>18</v>
      </c>
      <c r="G73" s="223" t="s">
        <v>19</v>
      </c>
      <c r="H73" s="223" t="s">
        <v>20</v>
      </c>
      <c r="I73" s="223" t="s">
        <v>21</v>
      </c>
      <c r="J73" s="223" t="s">
        <v>22</v>
      </c>
      <c r="K73" s="223" t="s">
        <v>23</v>
      </c>
      <c r="L73" s="223" t="s">
        <v>24</v>
      </c>
      <c r="M73" s="223" t="s">
        <v>25</v>
      </c>
      <c r="N73" s="223" t="s">
        <v>26</v>
      </c>
    </row>
    <row r="74" spans="1:14" ht="17.25">
      <c r="A74" s="4">
        <v>1100000</v>
      </c>
      <c r="B74" s="5" t="s">
        <v>76</v>
      </c>
      <c r="C74" s="4" t="s">
        <v>28</v>
      </c>
      <c r="D74" s="196">
        <f>D76</f>
        <v>0</v>
      </c>
      <c r="E74" s="196">
        <f t="shared" ref="E74:G74" si="4">E76</f>
        <v>0</v>
      </c>
      <c r="F74" s="196">
        <f t="shared" si="4"/>
        <v>10000</v>
      </c>
      <c r="G74" s="196">
        <f t="shared" si="4"/>
        <v>0</v>
      </c>
      <c r="H74" s="196">
        <f>D74+E74+F74+G74</f>
        <v>10000</v>
      </c>
      <c r="I74" s="25">
        <f>I76</f>
        <v>0</v>
      </c>
      <c r="J74" s="25">
        <f t="shared" ref="J74:K74" si="5">J76</f>
        <v>0</v>
      </c>
      <c r="K74" s="25">
        <f t="shared" si="5"/>
        <v>0</v>
      </c>
      <c r="L74" s="160"/>
      <c r="M74" s="160"/>
      <c r="N74" s="160"/>
    </row>
    <row r="75" spans="1:14" ht="15" customHeight="1">
      <c r="A75" s="4">
        <v>1176000</v>
      </c>
      <c r="B75" s="6" t="s">
        <v>63</v>
      </c>
      <c r="C75" s="4" t="s">
        <v>28</v>
      </c>
      <c r="D75" s="199"/>
      <c r="E75" s="199"/>
      <c r="F75" s="199"/>
      <c r="G75" s="199"/>
      <c r="H75" s="196"/>
      <c r="I75" s="160"/>
      <c r="J75" s="160"/>
      <c r="K75" s="160"/>
      <c r="L75" s="160"/>
      <c r="M75" s="160"/>
      <c r="N75" s="160"/>
    </row>
    <row r="76" spans="1:14" ht="12.75" customHeight="1">
      <c r="A76" s="4">
        <v>1176100</v>
      </c>
      <c r="B76" s="5" t="s">
        <v>119</v>
      </c>
      <c r="C76" s="4">
        <v>486100</v>
      </c>
      <c r="D76" s="196"/>
      <c r="E76" s="199"/>
      <c r="F76" s="196">
        <v>10000</v>
      </c>
      <c r="G76" s="199"/>
      <c r="H76" s="196">
        <f>D76+F76</f>
        <v>10000</v>
      </c>
      <c r="I76" s="160"/>
      <c r="J76" s="160"/>
      <c r="K76" s="160"/>
      <c r="L76" s="160"/>
      <c r="M76" s="160"/>
      <c r="N76" s="160"/>
    </row>
    <row r="77" spans="1:14" ht="13.5" customHeight="1">
      <c r="A77" s="4">
        <v>1000000</v>
      </c>
      <c r="B77" s="4" t="s">
        <v>215</v>
      </c>
      <c r="C77" s="4"/>
      <c r="D77" s="196">
        <f>D74</f>
        <v>0</v>
      </c>
      <c r="E77" s="196">
        <f t="shared" ref="E77:H77" si="6">E74</f>
        <v>0</v>
      </c>
      <c r="F77" s="196">
        <f t="shared" si="6"/>
        <v>10000</v>
      </c>
      <c r="G77" s="196">
        <f t="shared" si="6"/>
        <v>0</v>
      </c>
      <c r="H77" s="196">
        <f t="shared" si="6"/>
        <v>10000</v>
      </c>
      <c r="I77" s="25">
        <f>I74</f>
        <v>0</v>
      </c>
      <c r="J77" s="25">
        <f>J74</f>
        <v>0</v>
      </c>
      <c r="K77" s="25">
        <f>K74</f>
        <v>0</v>
      </c>
      <c r="L77" s="160"/>
      <c r="M77" s="160"/>
      <c r="N77" s="160"/>
    </row>
    <row r="78" spans="1:14" ht="14.25" customHeight="1">
      <c r="A78" s="56"/>
      <c r="B78" s="56"/>
      <c r="C78" s="56"/>
      <c r="D78" s="225"/>
      <c r="E78" s="225"/>
      <c r="F78" s="225"/>
      <c r="G78" s="225"/>
      <c r="H78" s="225"/>
      <c r="I78" s="57"/>
      <c r="J78" s="57"/>
      <c r="K78" s="57"/>
      <c r="L78" s="58"/>
      <c r="M78" s="58"/>
      <c r="N78" s="58"/>
    </row>
    <row r="79" spans="1:14" ht="13.5" customHeight="1">
      <c r="A79" s="56"/>
      <c r="B79" s="56"/>
      <c r="C79" s="56"/>
      <c r="D79" s="225"/>
      <c r="E79" s="225"/>
      <c r="F79" s="225"/>
      <c r="G79" s="225"/>
      <c r="H79" s="225"/>
      <c r="I79" s="57"/>
      <c r="J79" s="57"/>
      <c r="K79" s="57"/>
      <c r="L79" s="58"/>
      <c r="M79" s="58"/>
      <c r="N79" s="58"/>
    </row>
    <row r="80" spans="1:14" ht="16.5" customHeight="1">
      <c r="B80" s="161" t="s">
        <v>330</v>
      </c>
      <c r="C80" s="248" t="s">
        <v>70</v>
      </c>
      <c r="D80" s="248"/>
      <c r="E80" s="248"/>
      <c r="F80" s="249" t="s">
        <v>71</v>
      </c>
      <c r="G80" s="249"/>
      <c r="I80" s="250" t="s">
        <v>155</v>
      </c>
      <c r="J80" s="250"/>
      <c r="K80" s="250"/>
    </row>
    <row r="81" spans="1:13" ht="16.5" customHeight="1">
      <c r="B81" s="8"/>
      <c r="C81" s="8"/>
      <c r="D81" s="1"/>
      <c r="F81" s="249" t="s">
        <v>72</v>
      </c>
      <c r="G81" s="249"/>
      <c r="I81" s="249" t="s">
        <v>73</v>
      </c>
      <c r="J81" s="249"/>
      <c r="K81" s="249"/>
    </row>
    <row r="82" spans="1:13" ht="16.5" customHeight="1">
      <c r="B82" s="217" t="s">
        <v>74</v>
      </c>
      <c r="C82" s="8"/>
      <c r="D82" s="8"/>
      <c r="E82" s="8"/>
      <c r="F82" s="8"/>
      <c r="G82" s="8"/>
      <c r="H82" s="8"/>
    </row>
    <row r="83" spans="1:13" ht="16.5" customHeight="1">
      <c r="B83" s="8"/>
      <c r="C83" s="248" t="s">
        <v>75</v>
      </c>
      <c r="D83" s="248"/>
      <c r="E83" s="248"/>
      <c r="F83" s="249" t="s">
        <v>71</v>
      </c>
      <c r="G83" s="249"/>
      <c r="H83" s="7"/>
      <c r="I83" s="250" t="s">
        <v>242</v>
      </c>
      <c r="J83" s="250"/>
      <c r="K83" s="250"/>
    </row>
    <row r="84" spans="1:13" ht="16.5" customHeight="1">
      <c r="B84" s="8"/>
      <c r="C84" s="220"/>
      <c r="D84" s="220"/>
      <c r="E84" s="220"/>
      <c r="F84" s="249" t="s">
        <v>72</v>
      </c>
      <c r="G84" s="249"/>
      <c r="H84" s="7"/>
      <c r="I84" s="249" t="s">
        <v>73</v>
      </c>
      <c r="J84" s="249"/>
      <c r="K84" s="249"/>
    </row>
    <row r="85" spans="1:13">
      <c r="D85" s="165"/>
      <c r="I85" s="267" t="s">
        <v>128</v>
      </c>
      <c r="J85" s="267"/>
      <c r="K85" s="267"/>
    </row>
    <row r="86" spans="1:13">
      <c r="I86" s="218"/>
      <c r="J86" s="218"/>
      <c r="K86" s="218"/>
    </row>
    <row r="87" spans="1:13">
      <c r="A87" s="268" t="s">
        <v>126</v>
      </c>
      <c r="B87" s="268"/>
      <c r="C87" s="268"/>
      <c r="D87" s="268"/>
      <c r="E87" s="268"/>
      <c r="F87" s="268"/>
      <c r="G87" s="268"/>
      <c r="H87" s="268"/>
      <c r="I87" s="268"/>
      <c r="J87" s="268"/>
      <c r="K87" s="268"/>
    </row>
    <row r="88" spans="1:13">
      <c r="A88" s="268" t="s">
        <v>127</v>
      </c>
      <c r="B88" s="268"/>
      <c r="C88" s="268"/>
      <c r="D88" s="268"/>
      <c r="E88" s="268"/>
      <c r="F88" s="268"/>
      <c r="G88" s="268"/>
      <c r="H88" s="268"/>
      <c r="I88" s="268"/>
      <c r="J88" s="268"/>
      <c r="K88" s="268"/>
    </row>
    <row r="89" spans="1:13">
      <c r="A89" s="268" t="s">
        <v>329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</row>
    <row r="90" spans="1:13">
      <c r="M90" s="12"/>
    </row>
    <row r="91" spans="1:13" ht="16.5" customHeight="1">
      <c r="A91" s="271" t="s">
        <v>29</v>
      </c>
      <c r="B91" s="272"/>
      <c r="C91" s="222" t="s">
        <v>30</v>
      </c>
      <c r="D91" s="275" t="s">
        <v>150</v>
      </c>
      <c r="E91" s="255"/>
      <c r="F91" s="255"/>
      <c r="G91" s="255"/>
      <c r="H91" s="255"/>
      <c r="I91" s="255"/>
      <c r="J91" s="255"/>
      <c r="K91" s="276"/>
    </row>
    <row r="92" spans="1:13">
      <c r="A92" s="273"/>
      <c r="B92" s="274"/>
      <c r="C92" s="222" t="s">
        <v>31</v>
      </c>
      <c r="D92" s="275">
        <v>104021</v>
      </c>
      <c r="E92" s="255"/>
      <c r="F92" s="255"/>
      <c r="G92" s="255"/>
      <c r="H92" s="255"/>
      <c r="I92" s="255"/>
      <c r="J92" s="255"/>
      <c r="K92" s="276"/>
    </row>
    <row r="93" spans="1:13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</row>
    <row r="94" spans="1:13" ht="27" customHeight="1">
      <c r="A94" s="271" t="s">
        <v>32</v>
      </c>
      <c r="B94" s="272"/>
      <c r="C94" s="222" t="s">
        <v>30</v>
      </c>
      <c r="D94" s="275" t="s">
        <v>150</v>
      </c>
      <c r="E94" s="255"/>
      <c r="F94" s="255"/>
      <c r="G94" s="255"/>
      <c r="H94" s="255"/>
      <c r="I94" s="255"/>
      <c r="J94" s="255"/>
      <c r="K94" s="276"/>
    </row>
    <row r="95" spans="1:13">
      <c r="A95" s="273"/>
      <c r="B95" s="274"/>
      <c r="C95" s="222" t="s">
        <v>31</v>
      </c>
      <c r="D95" s="275">
        <v>104021</v>
      </c>
      <c r="E95" s="255"/>
      <c r="F95" s="255"/>
      <c r="G95" s="255"/>
      <c r="H95" s="255"/>
      <c r="I95" s="255"/>
      <c r="J95" s="255"/>
      <c r="K95" s="276"/>
    </row>
    <row r="96" spans="1:13">
      <c r="A96" s="2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</row>
    <row r="97" spans="1:12" ht="16.5" customHeight="1">
      <c r="A97" s="284" t="s">
        <v>33</v>
      </c>
      <c r="B97" s="285"/>
      <c r="C97" s="286"/>
      <c r="D97" s="275" t="s">
        <v>150</v>
      </c>
      <c r="E97" s="255"/>
      <c r="F97" s="255"/>
      <c r="G97" s="255"/>
      <c r="H97" s="255"/>
      <c r="I97" s="255"/>
      <c r="J97" s="255"/>
      <c r="K97" s="276"/>
    </row>
    <row r="98" spans="1:12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spans="1:12" ht="16.5" customHeight="1">
      <c r="A99" s="284" t="s">
        <v>34</v>
      </c>
      <c r="B99" s="285"/>
      <c r="C99" s="286"/>
      <c r="D99" s="275">
        <v>1006</v>
      </c>
      <c r="E99" s="255"/>
      <c r="F99" s="255"/>
      <c r="G99" s="255"/>
      <c r="H99" s="255"/>
      <c r="I99" s="255"/>
      <c r="J99" s="255"/>
      <c r="K99" s="276"/>
    </row>
    <row r="100" spans="1:12">
      <c r="A100" s="255"/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1:12" ht="16.5" customHeight="1">
      <c r="A101" s="284" t="s">
        <v>35</v>
      </c>
      <c r="B101" s="285"/>
      <c r="C101" s="286"/>
      <c r="D101" s="275">
        <v>1</v>
      </c>
      <c r="E101" s="255"/>
      <c r="F101" s="255"/>
      <c r="G101" s="255"/>
      <c r="H101" s="255"/>
      <c r="I101" s="255"/>
      <c r="J101" s="255"/>
      <c r="K101" s="276"/>
    </row>
    <row r="102" spans="1:12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</row>
    <row r="103" spans="1:12" ht="16.5" customHeight="1">
      <c r="A103" s="287" t="s">
        <v>36</v>
      </c>
      <c r="B103" s="288"/>
      <c r="C103" s="222" t="s">
        <v>37</v>
      </c>
      <c r="D103" s="307" t="s">
        <v>148</v>
      </c>
      <c r="E103" s="308"/>
      <c r="F103" s="308"/>
      <c r="G103" s="308"/>
      <c r="H103" s="308"/>
      <c r="I103" s="308"/>
      <c r="J103" s="308"/>
      <c r="K103" s="309"/>
    </row>
    <row r="104" spans="1:12">
      <c r="A104" s="289"/>
      <c r="B104" s="290"/>
      <c r="C104" s="222" t="s">
        <v>38</v>
      </c>
      <c r="D104" s="257" t="s">
        <v>323</v>
      </c>
      <c r="E104" s="257"/>
      <c r="F104" s="257"/>
      <c r="G104" s="257"/>
      <c r="H104" s="257"/>
      <c r="I104" s="257"/>
      <c r="J104" s="257"/>
      <c r="K104" s="257"/>
    </row>
    <row r="105" spans="1:12">
      <c r="A105" s="291"/>
      <c r="B105" s="292"/>
      <c r="C105" s="222" t="s">
        <v>39</v>
      </c>
      <c r="D105" s="307" t="s">
        <v>148</v>
      </c>
      <c r="E105" s="308"/>
      <c r="F105" s="308"/>
      <c r="G105" s="308"/>
      <c r="H105" s="308"/>
      <c r="I105" s="308"/>
      <c r="J105" s="308"/>
      <c r="K105" s="309"/>
    </row>
    <row r="106" spans="1:12" ht="10.5" customHeight="1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</row>
    <row r="107" spans="1:12" ht="27" customHeight="1">
      <c r="A107" s="258" t="s">
        <v>40</v>
      </c>
      <c r="B107" s="259"/>
      <c r="C107" s="222" t="s">
        <v>41</v>
      </c>
      <c r="D107" s="264" t="s">
        <v>151</v>
      </c>
      <c r="E107" s="265"/>
      <c r="F107" s="265"/>
      <c r="G107" s="265"/>
      <c r="H107" s="265"/>
      <c r="I107" s="265"/>
      <c r="J107" s="265"/>
      <c r="K107" s="266"/>
    </row>
    <row r="108" spans="1:12" ht="24" customHeight="1">
      <c r="A108" s="260"/>
      <c r="B108" s="261"/>
      <c r="C108" s="222" t="s">
        <v>42</v>
      </c>
      <c r="D108" s="275">
        <v>1108</v>
      </c>
      <c r="E108" s="255"/>
      <c r="F108" s="255"/>
      <c r="G108" s="255"/>
      <c r="H108" s="255"/>
      <c r="I108" s="255"/>
      <c r="J108" s="255"/>
      <c r="K108" s="276"/>
    </row>
    <row r="109" spans="1:12" ht="24.75" customHeight="1">
      <c r="A109" s="260"/>
      <c r="B109" s="261"/>
      <c r="C109" s="222" t="s">
        <v>43</v>
      </c>
      <c r="D109" s="264" t="s">
        <v>270</v>
      </c>
      <c r="E109" s="265"/>
      <c r="F109" s="265"/>
      <c r="G109" s="265"/>
      <c r="H109" s="265"/>
      <c r="I109" s="265"/>
      <c r="J109" s="265"/>
      <c r="K109" s="266"/>
    </row>
    <row r="110" spans="1:12" ht="18.75" customHeight="1">
      <c r="A110" s="262"/>
      <c r="B110" s="263"/>
      <c r="C110" s="222" t="s">
        <v>44</v>
      </c>
      <c r="D110" s="275">
        <v>32002</v>
      </c>
      <c r="E110" s="255"/>
      <c r="F110" s="255"/>
      <c r="G110" s="255"/>
      <c r="H110" s="255"/>
      <c r="I110" s="255"/>
      <c r="J110" s="255"/>
      <c r="K110" s="276"/>
    </row>
    <row r="111" spans="1:12" ht="11.25" customHeight="1">
      <c r="A111" s="284" t="s">
        <v>45</v>
      </c>
      <c r="B111" s="285"/>
      <c r="C111" s="286"/>
      <c r="D111" s="275" t="s">
        <v>154</v>
      </c>
      <c r="E111" s="255"/>
      <c r="F111" s="255"/>
      <c r="G111" s="255"/>
      <c r="H111" s="255"/>
      <c r="I111" s="255"/>
      <c r="J111" s="255"/>
      <c r="K111" s="276"/>
    </row>
    <row r="112" spans="1:12">
      <c r="L112" s="159" t="s">
        <v>274</v>
      </c>
    </row>
    <row r="113" spans="1:14" ht="57.75" customHeight="1">
      <c r="A113" s="277" t="s">
        <v>50</v>
      </c>
      <c r="B113" s="279" t="s">
        <v>1</v>
      </c>
      <c r="C113" s="280"/>
      <c r="D113" s="277" t="s">
        <v>49</v>
      </c>
      <c r="E113" s="281" t="s">
        <v>3</v>
      </c>
      <c r="F113" s="282"/>
      <c r="G113" s="283"/>
      <c r="H113" s="277" t="s">
        <v>47</v>
      </c>
      <c r="I113" s="277" t="s">
        <v>4</v>
      </c>
      <c r="J113" s="277" t="s">
        <v>5</v>
      </c>
      <c r="K113" s="277" t="s">
        <v>6</v>
      </c>
      <c r="L113" s="281" t="s">
        <v>46</v>
      </c>
      <c r="M113" s="283"/>
      <c r="N113" s="277" t="s">
        <v>7</v>
      </c>
    </row>
    <row r="114" spans="1:14" ht="66.75" customHeight="1">
      <c r="A114" s="278"/>
      <c r="B114" s="221" t="s">
        <v>8</v>
      </c>
      <c r="C114" s="219" t="s">
        <v>0</v>
      </c>
      <c r="D114" s="278"/>
      <c r="E114" s="219" t="s">
        <v>48</v>
      </c>
      <c r="F114" s="219" t="s">
        <v>9</v>
      </c>
      <c r="G114" s="219" t="s">
        <v>10</v>
      </c>
      <c r="H114" s="278"/>
      <c r="I114" s="278"/>
      <c r="J114" s="278"/>
      <c r="K114" s="278"/>
      <c r="L114" s="219" t="s">
        <v>11</v>
      </c>
      <c r="M114" s="219" t="s">
        <v>12</v>
      </c>
      <c r="N114" s="278"/>
    </row>
    <row r="115" spans="1:14" ht="10.5" customHeight="1">
      <c r="A115" s="223" t="s">
        <v>13</v>
      </c>
      <c r="B115" s="223" t="s">
        <v>14</v>
      </c>
      <c r="C115" s="223" t="s">
        <v>15</v>
      </c>
      <c r="D115" s="223" t="s">
        <v>16</v>
      </c>
      <c r="E115" s="223" t="s">
        <v>17</v>
      </c>
      <c r="F115" s="223" t="s">
        <v>18</v>
      </c>
      <c r="G115" s="223" t="s">
        <v>19</v>
      </c>
      <c r="H115" s="223" t="s">
        <v>20</v>
      </c>
      <c r="I115" s="223" t="s">
        <v>21</v>
      </c>
      <c r="J115" s="223" t="s">
        <v>22</v>
      </c>
      <c r="K115" s="223" t="s">
        <v>23</v>
      </c>
      <c r="L115" s="223" t="s">
        <v>24</v>
      </c>
      <c r="M115" s="223" t="s">
        <v>25</v>
      </c>
      <c r="N115" s="223" t="s">
        <v>26</v>
      </c>
    </row>
    <row r="116" spans="1:14" ht="22.5" customHeight="1">
      <c r="A116" s="4">
        <v>1200000</v>
      </c>
      <c r="B116" s="5" t="s">
        <v>66</v>
      </c>
      <c r="C116" s="4" t="s">
        <v>28</v>
      </c>
      <c r="D116" s="196">
        <f>D118</f>
        <v>663613.4</v>
      </c>
      <c r="E116" s="162">
        <f t="shared" ref="E116:G116" si="7">E118</f>
        <v>0</v>
      </c>
      <c r="F116" s="212">
        <f t="shared" si="7"/>
        <v>-40000</v>
      </c>
      <c r="G116" s="162">
        <f t="shared" si="7"/>
        <v>0</v>
      </c>
      <c r="H116" s="196">
        <f>D116+E116+F116+G116</f>
        <v>623613.4</v>
      </c>
      <c r="I116" s="25">
        <f>I118</f>
        <v>0</v>
      </c>
      <c r="J116" s="25">
        <f t="shared" ref="J116:K116" si="8">J118</f>
        <v>0</v>
      </c>
      <c r="K116" s="25">
        <f t="shared" si="8"/>
        <v>0</v>
      </c>
      <c r="L116" s="160"/>
      <c r="M116" s="160"/>
      <c r="N116" s="160"/>
    </row>
    <row r="117" spans="1:14" ht="17.25">
      <c r="A117" s="4">
        <v>1210000</v>
      </c>
      <c r="B117" s="5" t="s">
        <v>67</v>
      </c>
      <c r="C117" s="4" t="s">
        <v>28</v>
      </c>
      <c r="D117" s="199"/>
      <c r="E117" s="160"/>
      <c r="F117" s="212"/>
      <c r="G117" s="160"/>
      <c r="H117" s="196"/>
      <c r="I117" s="160"/>
      <c r="J117" s="160"/>
      <c r="K117" s="160"/>
      <c r="L117" s="160"/>
      <c r="M117" s="160"/>
      <c r="N117" s="160"/>
    </row>
    <row r="118" spans="1:14" ht="15" customHeight="1">
      <c r="A118" s="4">
        <v>1216000</v>
      </c>
      <c r="B118" s="5" t="s">
        <v>125</v>
      </c>
      <c r="C118" s="4">
        <v>512900</v>
      </c>
      <c r="D118" s="196">
        <v>663613.4</v>
      </c>
      <c r="E118" s="160"/>
      <c r="F118" s="212">
        <v>-40000</v>
      </c>
      <c r="G118" s="160"/>
      <c r="H118" s="196">
        <f t="shared" ref="H118:H119" si="9">D118+E118+F118+G118</f>
        <v>623613.4</v>
      </c>
      <c r="I118" s="160"/>
      <c r="J118" s="160"/>
      <c r="K118" s="160"/>
      <c r="L118" s="160"/>
      <c r="M118" s="160"/>
      <c r="N118" s="160"/>
    </row>
    <row r="119" spans="1:14" ht="13.5" customHeight="1">
      <c r="A119" s="4">
        <v>1000000</v>
      </c>
      <c r="B119" s="4" t="s">
        <v>215</v>
      </c>
      <c r="C119" s="4"/>
      <c r="D119" s="196">
        <f>D116</f>
        <v>663613.4</v>
      </c>
      <c r="E119" s="162">
        <f t="shared" ref="E119:G119" si="10">E116</f>
        <v>0</v>
      </c>
      <c r="F119" s="212">
        <f t="shared" si="10"/>
        <v>-40000</v>
      </c>
      <c r="G119" s="162">
        <f t="shared" si="10"/>
        <v>0</v>
      </c>
      <c r="H119" s="196">
        <f t="shared" si="9"/>
        <v>623613.4</v>
      </c>
      <c r="I119" s="25">
        <f>I116</f>
        <v>0</v>
      </c>
      <c r="J119" s="25">
        <f>J116</f>
        <v>0</v>
      </c>
      <c r="K119" s="25">
        <f>K116</f>
        <v>0</v>
      </c>
      <c r="L119" s="160"/>
      <c r="M119" s="160"/>
      <c r="N119" s="160"/>
    </row>
    <row r="120" spans="1:14" ht="12.75" customHeight="1">
      <c r="A120" s="56"/>
      <c r="B120" s="56"/>
      <c r="C120" s="56"/>
      <c r="D120" s="225"/>
      <c r="E120" s="90"/>
      <c r="F120" s="226"/>
      <c r="G120" s="90"/>
      <c r="H120" s="225"/>
      <c r="I120" s="57"/>
      <c r="J120" s="57"/>
      <c r="K120" s="57"/>
      <c r="L120" s="58"/>
      <c r="M120" s="58"/>
      <c r="N120" s="58"/>
    </row>
    <row r="121" spans="1:14" ht="12.75" customHeight="1">
      <c r="A121" s="56"/>
      <c r="B121" s="56"/>
      <c r="C121" s="56"/>
      <c r="D121" s="225"/>
      <c r="E121" s="90"/>
      <c r="F121" s="226"/>
      <c r="G121" s="90"/>
      <c r="H121" s="225"/>
      <c r="I121" s="57"/>
      <c r="J121" s="57"/>
      <c r="K121" s="57"/>
      <c r="L121" s="58"/>
      <c r="M121" s="58"/>
      <c r="N121" s="58"/>
    </row>
    <row r="122" spans="1:14" ht="16.5" customHeight="1">
      <c r="B122" s="161" t="s">
        <v>330</v>
      </c>
      <c r="C122" s="248" t="s">
        <v>70</v>
      </c>
      <c r="D122" s="248"/>
      <c r="E122" s="248"/>
      <c r="F122" s="249" t="s">
        <v>71</v>
      </c>
      <c r="G122" s="249"/>
      <c r="I122" s="250" t="s">
        <v>155</v>
      </c>
      <c r="J122" s="250"/>
      <c r="K122" s="250"/>
    </row>
    <row r="123" spans="1:14" ht="16.5" customHeight="1">
      <c r="B123" s="8"/>
      <c r="C123" s="8"/>
      <c r="D123" s="1"/>
      <c r="F123" s="249" t="s">
        <v>72</v>
      </c>
      <c r="G123" s="249"/>
      <c r="I123" s="249" t="s">
        <v>73</v>
      </c>
      <c r="J123" s="249"/>
      <c r="K123" s="249"/>
    </row>
    <row r="124" spans="1:14">
      <c r="B124" s="217" t="s">
        <v>74</v>
      </c>
      <c r="C124" s="8"/>
      <c r="D124" s="8"/>
      <c r="E124" s="8"/>
      <c r="F124" s="8"/>
      <c r="G124" s="8"/>
      <c r="H124" s="8"/>
    </row>
    <row r="125" spans="1:14" ht="16.5" customHeight="1">
      <c r="B125" s="8"/>
      <c r="C125" s="248" t="s">
        <v>75</v>
      </c>
      <c r="D125" s="248"/>
      <c r="E125" s="248"/>
      <c r="F125" s="249" t="s">
        <v>71</v>
      </c>
      <c r="G125" s="249"/>
      <c r="H125" s="7"/>
      <c r="I125" s="250" t="s">
        <v>242</v>
      </c>
      <c r="J125" s="250"/>
      <c r="K125" s="250"/>
    </row>
    <row r="126" spans="1:14" ht="16.5" customHeight="1">
      <c r="B126" s="8"/>
      <c r="C126" s="220"/>
      <c r="D126" s="220"/>
      <c r="E126" s="220"/>
      <c r="F126" s="249" t="s">
        <v>72</v>
      </c>
      <c r="G126" s="249"/>
      <c r="H126" s="7"/>
      <c r="I126" s="249" t="s">
        <v>73</v>
      </c>
      <c r="J126" s="249"/>
      <c r="K126" s="249"/>
    </row>
    <row r="127" spans="1:14">
      <c r="I127" s="267" t="s">
        <v>128</v>
      </c>
      <c r="J127" s="267"/>
      <c r="K127" s="267"/>
    </row>
    <row r="128" spans="1:14" ht="10.5" customHeight="1">
      <c r="I128" s="218"/>
      <c r="J128" s="218"/>
      <c r="K128" s="218"/>
    </row>
    <row r="129" spans="1:13">
      <c r="A129" s="268" t="s">
        <v>126</v>
      </c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</row>
    <row r="130" spans="1:13">
      <c r="A130" s="268" t="s">
        <v>127</v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</row>
    <row r="131" spans="1:13">
      <c r="A131" s="268" t="s">
        <v>329</v>
      </c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</row>
    <row r="132" spans="1:13" ht="13.5" customHeight="1">
      <c r="I132" s="165"/>
      <c r="M132" s="12"/>
    </row>
    <row r="133" spans="1:13" ht="16.5" customHeight="1">
      <c r="A133" s="271" t="s">
        <v>29</v>
      </c>
      <c r="B133" s="272"/>
      <c r="C133" s="222" t="s">
        <v>30</v>
      </c>
      <c r="D133" s="275" t="s">
        <v>150</v>
      </c>
      <c r="E133" s="255"/>
      <c r="F133" s="255"/>
      <c r="G133" s="255"/>
      <c r="H133" s="255"/>
      <c r="I133" s="255"/>
      <c r="J133" s="255"/>
      <c r="K133" s="276"/>
    </row>
    <row r="134" spans="1:13">
      <c r="A134" s="273"/>
      <c r="B134" s="274"/>
      <c r="C134" s="222" t="s">
        <v>31</v>
      </c>
      <c r="D134" s="275">
        <v>104021</v>
      </c>
      <c r="E134" s="255"/>
      <c r="F134" s="255"/>
      <c r="G134" s="255"/>
      <c r="H134" s="255"/>
      <c r="I134" s="255"/>
      <c r="J134" s="255"/>
      <c r="K134" s="276"/>
    </row>
    <row r="135" spans="1:13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</row>
    <row r="136" spans="1:13" ht="27" customHeight="1">
      <c r="A136" s="271" t="s">
        <v>32</v>
      </c>
      <c r="B136" s="272"/>
      <c r="C136" s="222" t="s">
        <v>30</v>
      </c>
      <c r="D136" s="275" t="s">
        <v>150</v>
      </c>
      <c r="E136" s="255"/>
      <c r="F136" s="255"/>
      <c r="G136" s="255"/>
      <c r="H136" s="255"/>
      <c r="I136" s="255"/>
      <c r="J136" s="255"/>
      <c r="K136" s="276"/>
    </row>
    <row r="137" spans="1:13">
      <c r="A137" s="273"/>
      <c r="B137" s="274"/>
      <c r="C137" s="222" t="s">
        <v>31</v>
      </c>
      <c r="D137" s="275">
        <v>104021</v>
      </c>
      <c r="E137" s="255"/>
      <c r="F137" s="255"/>
      <c r="G137" s="255"/>
      <c r="H137" s="255"/>
      <c r="I137" s="255"/>
      <c r="J137" s="255"/>
      <c r="K137" s="276"/>
    </row>
    <row r="138" spans="1:13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</row>
    <row r="139" spans="1:13" ht="16.5" customHeight="1">
      <c r="A139" s="284" t="s">
        <v>33</v>
      </c>
      <c r="B139" s="285"/>
      <c r="C139" s="286"/>
      <c r="D139" s="275" t="s">
        <v>150</v>
      </c>
      <c r="E139" s="255"/>
      <c r="F139" s="255"/>
      <c r="G139" s="255"/>
      <c r="H139" s="255"/>
      <c r="I139" s="255"/>
      <c r="J139" s="255"/>
      <c r="K139" s="276"/>
    </row>
    <row r="140" spans="1:13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</row>
    <row r="141" spans="1:13" ht="16.5" customHeight="1">
      <c r="A141" s="284" t="s">
        <v>34</v>
      </c>
      <c r="B141" s="285"/>
      <c r="C141" s="286"/>
      <c r="D141" s="275">
        <v>1006</v>
      </c>
      <c r="E141" s="255"/>
      <c r="F141" s="255"/>
      <c r="G141" s="255"/>
      <c r="H141" s="255"/>
      <c r="I141" s="255"/>
      <c r="J141" s="255"/>
      <c r="K141" s="276"/>
    </row>
    <row r="142" spans="1:13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</row>
    <row r="143" spans="1:13" ht="16.5" customHeight="1">
      <c r="A143" s="284" t="s">
        <v>35</v>
      </c>
      <c r="B143" s="285"/>
      <c r="C143" s="286"/>
      <c r="D143" s="275">
        <v>1</v>
      </c>
      <c r="E143" s="255"/>
      <c r="F143" s="255"/>
      <c r="G143" s="255"/>
      <c r="H143" s="255"/>
      <c r="I143" s="255"/>
      <c r="J143" s="255"/>
      <c r="K143" s="276"/>
    </row>
    <row r="144" spans="1:13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</row>
    <row r="145" spans="1:14" ht="16.5" customHeight="1">
      <c r="A145" s="287" t="s">
        <v>36</v>
      </c>
      <c r="B145" s="288"/>
      <c r="C145" s="222" t="s">
        <v>37</v>
      </c>
      <c r="D145" s="307" t="s">
        <v>148</v>
      </c>
      <c r="E145" s="308"/>
      <c r="F145" s="308"/>
      <c r="G145" s="308"/>
      <c r="H145" s="308"/>
      <c r="I145" s="308"/>
      <c r="J145" s="308"/>
      <c r="K145" s="309"/>
    </row>
    <row r="146" spans="1:14">
      <c r="A146" s="289"/>
      <c r="B146" s="290"/>
      <c r="C146" s="222" t="s">
        <v>38</v>
      </c>
      <c r="D146" s="307" t="s">
        <v>148</v>
      </c>
      <c r="E146" s="308"/>
      <c r="F146" s="308"/>
      <c r="G146" s="308"/>
      <c r="H146" s="308"/>
      <c r="I146" s="308"/>
      <c r="J146" s="308"/>
      <c r="K146" s="309"/>
    </row>
    <row r="147" spans="1:14">
      <c r="A147" s="291"/>
      <c r="B147" s="292"/>
      <c r="C147" s="222" t="s">
        <v>39</v>
      </c>
      <c r="D147" s="293" t="s">
        <v>149</v>
      </c>
      <c r="E147" s="294"/>
      <c r="F147" s="294"/>
      <c r="G147" s="294"/>
      <c r="H147" s="294"/>
      <c r="I147" s="294"/>
      <c r="J147" s="294"/>
      <c r="K147" s="295"/>
    </row>
    <row r="148" spans="1:14" ht="8.25" customHeight="1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</row>
    <row r="149" spans="1:14" ht="27" customHeight="1">
      <c r="A149" s="258" t="s">
        <v>40</v>
      </c>
      <c r="B149" s="259"/>
      <c r="C149" s="222" t="s">
        <v>41</v>
      </c>
      <c r="D149" s="264" t="s">
        <v>151</v>
      </c>
      <c r="E149" s="265"/>
      <c r="F149" s="265"/>
      <c r="G149" s="265"/>
      <c r="H149" s="265"/>
      <c r="I149" s="265"/>
      <c r="J149" s="265"/>
      <c r="K149" s="266"/>
    </row>
    <row r="150" spans="1:14" ht="21.75" customHeight="1">
      <c r="A150" s="260"/>
      <c r="B150" s="261"/>
      <c r="C150" s="222" t="s">
        <v>42</v>
      </c>
      <c r="D150" s="275">
        <v>1108</v>
      </c>
      <c r="E150" s="255"/>
      <c r="F150" s="255"/>
      <c r="G150" s="255"/>
      <c r="H150" s="255"/>
      <c r="I150" s="255"/>
      <c r="J150" s="255"/>
      <c r="K150" s="276"/>
    </row>
    <row r="151" spans="1:14" ht="26.25" customHeight="1">
      <c r="A151" s="260"/>
      <c r="B151" s="261"/>
      <c r="C151" s="222" t="s">
        <v>43</v>
      </c>
      <c r="D151" s="264" t="s">
        <v>270</v>
      </c>
      <c r="E151" s="265"/>
      <c r="F151" s="265"/>
      <c r="G151" s="265"/>
      <c r="H151" s="265"/>
      <c r="I151" s="265"/>
      <c r="J151" s="265"/>
      <c r="K151" s="266"/>
    </row>
    <row r="152" spans="1:14" ht="21.75" customHeight="1">
      <c r="A152" s="262"/>
      <c r="B152" s="263"/>
      <c r="C152" s="222" t="s">
        <v>44</v>
      </c>
      <c r="D152" s="275">
        <v>32002</v>
      </c>
      <c r="E152" s="255"/>
      <c r="F152" s="255"/>
      <c r="G152" s="255"/>
      <c r="H152" s="255"/>
      <c r="I152" s="255"/>
      <c r="J152" s="255"/>
      <c r="K152" s="276"/>
    </row>
    <row r="153" spans="1:14" ht="12.75" customHeight="1">
      <c r="A153" s="284" t="s">
        <v>45</v>
      </c>
      <c r="B153" s="285"/>
      <c r="C153" s="286"/>
      <c r="D153" s="275" t="s">
        <v>154</v>
      </c>
      <c r="E153" s="255"/>
      <c r="F153" s="255"/>
      <c r="G153" s="255"/>
      <c r="H153" s="255"/>
      <c r="I153" s="255"/>
      <c r="J153" s="255"/>
      <c r="K153" s="276"/>
    </row>
    <row r="154" spans="1:14" ht="11.25" customHeight="1">
      <c r="L154" s="66" t="s">
        <v>275</v>
      </c>
    </row>
    <row r="155" spans="1:14" ht="66" customHeight="1">
      <c r="A155" s="277" t="s">
        <v>50</v>
      </c>
      <c r="B155" s="279" t="s">
        <v>1</v>
      </c>
      <c r="C155" s="280"/>
      <c r="D155" s="277" t="s">
        <v>49</v>
      </c>
      <c r="E155" s="281" t="s">
        <v>3</v>
      </c>
      <c r="F155" s="282"/>
      <c r="G155" s="283"/>
      <c r="H155" s="277" t="s">
        <v>47</v>
      </c>
      <c r="I155" s="277" t="s">
        <v>4</v>
      </c>
      <c r="J155" s="277" t="s">
        <v>5</v>
      </c>
      <c r="K155" s="277" t="s">
        <v>6</v>
      </c>
      <c r="L155" s="281" t="s">
        <v>46</v>
      </c>
      <c r="M155" s="283"/>
      <c r="N155" s="277" t="s">
        <v>7</v>
      </c>
    </row>
    <row r="156" spans="1:14" ht="57.75" customHeight="1">
      <c r="A156" s="278"/>
      <c r="B156" s="221" t="s">
        <v>8</v>
      </c>
      <c r="C156" s="219" t="s">
        <v>0</v>
      </c>
      <c r="D156" s="278"/>
      <c r="E156" s="219" t="s">
        <v>48</v>
      </c>
      <c r="F156" s="219" t="s">
        <v>9</v>
      </c>
      <c r="G156" s="219" t="s">
        <v>10</v>
      </c>
      <c r="H156" s="278"/>
      <c r="I156" s="278"/>
      <c r="J156" s="278"/>
      <c r="K156" s="278"/>
      <c r="L156" s="219" t="s">
        <v>11</v>
      </c>
      <c r="M156" s="219" t="s">
        <v>12</v>
      </c>
      <c r="N156" s="278"/>
    </row>
    <row r="157" spans="1:14">
      <c r="A157" s="223" t="s">
        <v>13</v>
      </c>
      <c r="B157" s="223" t="s">
        <v>14</v>
      </c>
      <c r="C157" s="223" t="s">
        <v>15</v>
      </c>
      <c r="D157" s="223" t="s">
        <v>16</v>
      </c>
      <c r="E157" s="223" t="s">
        <v>17</v>
      </c>
      <c r="F157" s="223" t="s">
        <v>18</v>
      </c>
      <c r="G157" s="223" t="s">
        <v>19</v>
      </c>
      <c r="H157" s="223" t="s">
        <v>20</v>
      </c>
      <c r="I157" s="223" t="s">
        <v>21</v>
      </c>
      <c r="J157" s="223" t="s">
        <v>22</v>
      </c>
      <c r="K157" s="223" t="s">
        <v>23</v>
      </c>
      <c r="L157" s="223" t="s">
        <v>24</v>
      </c>
      <c r="M157" s="223" t="s">
        <v>25</v>
      </c>
      <c r="N157" s="223" t="s">
        <v>26</v>
      </c>
    </row>
    <row r="158" spans="1:14" ht="24" customHeight="1">
      <c r="A158" s="4">
        <v>1200000</v>
      </c>
      <c r="B158" s="5" t="s">
        <v>66</v>
      </c>
      <c r="C158" s="4" t="s">
        <v>28</v>
      </c>
      <c r="D158" s="138">
        <f>D160</f>
        <v>165903.4</v>
      </c>
      <c r="E158" s="162">
        <f t="shared" ref="E158:G158" si="11">E160</f>
        <v>0</v>
      </c>
      <c r="F158" s="212">
        <f t="shared" si="11"/>
        <v>-10000</v>
      </c>
      <c r="G158" s="162">
        <f t="shared" si="11"/>
        <v>0</v>
      </c>
      <c r="H158" s="138">
        <f>D158+E158+F158+G158</f>
        <v>155903.4</v>
      </c>
      <c r="I158" s="25">
        <f>I160</f>
        <v>0</v>
      </c>
      <c r="J158" s="25">
        <f t="shared" ref="J158:K158" si="12">J160</f>
        <v>0</v>
      </c>
      <c r="K158" s="25">
        <f t="shared" si="12"/>
        <v>0</v>
      </c>
      <c r="L158" s="160"/>
      <c r="M158" s="160"/>
      <c r="N158" s="160"/>
    </row>
    <row r="159" spans="1:14" ht="17.25">
      <c r="A159" s="4">
        <v>1210000</v>
      </c>
      <c r="B159" s="5" t="s">
        <v>67</v>
      </c>
      <c r="C159" s="4" t="s">
        <v>28</v>
      </c>
      <c r="D159" s="160"/>
      <c r="E159" s="160"/>
      <c r="F159" s="212"/>
      <c r="G159" s="160"/>
      <c r="H159" s="138">
        <f t="shared" ref="H159:H161" si="13">D159+E159+F159+G159</f>
        <v>0</v>
      </c>
      <c r="I159" s="160"/>
      <c r="J159" s="160"/>
      <c r="K159" s="160"/>
      <c r="L159" s="160"/>
      <c r="M159" s="160"/>
      <c r="N159" s="160"/>
    </row>
    <row r="160" spans="1:14" ht="15" customHeight="1">
      <c r="A160" s="4">
        <v>1216000</v>
      </c>
      <c r="B160" s="5" t="s">
        <v>125</v>
      </c>
      <c r="C160" s="4">
        <v>512900</v>
      </c>
      <c r="D160" s="138">
        <v>165903.4</v>
      </c>
      <c r="E160" s="160"/>
      <c r="F160" s="212">
        <v>-10000</v>
      </c>
      <c r="G160" s="160"/>
      <c r="H160" s="138">
        <f t="shared" si="13"/>
        <v>155903.4</v>
      </c>
      <c r="I160" s="160"/>
      <c r="J160" s="160"/>
      <c r="K160" s="160"/>
      <c r="L160" s="160"/>
      <c r="M160" s="160"/>
      <c r="N160" s="160"/>
    </row>
    <row r="161" spans="1:14" ht="17.25" customHeight="1">
      <c r="A161" s="4">
        <v>1000000</v>
      </c>
      <c r="B161" s="4" t="s">
        <v>215</v>
      </c>
      <c r="C161" s="4"/>
      <c r="D161" s="138">
        <f>D158</f>
        <v>165903.4</v>
      </c>
      <c r="E161" s="162">
        <f t="shared" ref="E161:G161" si="14">E158</f>
        <v>0</v>
      </c>
      <c r="F161" s="212">
        <f t="shared" si="14"/>
        <v>-10000</v>
      </c>
      <c r="G161" s="162">
        <f t="shared" si="14"/>
        <v>0</v>
      </c>
      <c r="H161" s="138">
        <f t="shared" si="13"/>
        <v>155903.4</v>
      </c>
      <c r="I161" s="25">
        <f>I158</f>
        <v>0</v>
      </c>
      <c r="J161" s="25">
        <f>J158</f>
        <v>0</v>
      </c>
      <c r="K161" s="25">
        <f>K158</f>
        <v>0</v>
      </c>
      <c r="L161" s="160"/>
      <c r="M161" s="160"/>
      <c r="N161" s="160"/>
    </row>
    <row r="162" spans="1:14" ht="13.5" customHeight="1">
      <c r="A162" s="56"/>
      <c r="B162" s="56"/>
      <c r="C162" s="56"/>
      <c r="D162" s="213"/>
      <c r="E162" s="90"/>
      <c r="F162" s="226"/>
      <c r="G162" s="90"/>
      <c r="H162" s="213"/>
      <c r="I162" s="57"/>
      <c r="J162" s="57"/>
      <c r="K162" s="57"/>
      <c r="L162" s="58"/>
      <c r="M162" s="58"/>
      <c r="N162" s="58"/>
    </row>
    <row r="163" spans="1:14" ht="10.5" customHeight="1">
      <c r="A163" s="56"/>
      <c r="B163" s="56"/>
      <c r="C163" s="56"/>
      <c r="D163" s="213"/>
      <c r="E163" s="90"/>
      <c r="F163" s="226"/>
      <c r="G163" s="90"/>
      <c r="H163" s="213"/>
      <c r="I163" s="57"/>
      <c r="J163" s="57"/>
      <c r="K163" s="57"/>
      <c r="L163" s="58"/>
      <c r="M163" s="58"/>
      <c r="N163" s="58"/>
    </row>
    <row r="164" spans="1:14" ht="16.5" customHeight="1">
      <c r="B164" s="161" t="s">
        <v>330</v>
      </c>
      <c r="C164" s="248"/>
      <c r="D164" s="248"/>
      <c r="E164" s="248"/>
      <c r="F164" s="249" t="s">
        <v>71</v>
      </c>
      <c r="G164" s="249"/>
      <c r="I164" s="250" t="s">
        <v>155</v>
      </c>
      <c r="J164" s="250"/>
      <c r="K164" s="250"/>
    </row>
    <row r="165" spans="1:14" ht="16.5" customHeight="1">
      <c r="B165" s="8"/>
      <c r="C165" s="8"/>
      <c r="D165" s="1"/>
      <c r="F165" s="249" t="s">
        <v>72</v>
      </c>
      <c r="G165" s="249"/>
      <c r="I165" s="249" t="s">
        <v>73</v>
      </c>
      <c r="J165" s="249"/>
      <c r="K165" s="249"/>
    </row>
    <row r="166" spans="1:14">
      <c r="B166" s="217" t="s">
        <v>74</v>
      </c>
      <c r="C166" s="8"/>
      <c r="D166" s="8"/>
      <c r="E166" s="8"/>
      <c r="F166" s="8"/>
      <c r="G166" s="8"/>
      <c r="H166" s="8"/>
    </row>
    <row r="167" spans="1:14" ht="16.5" customHeight="1">
      <c r="B167" s="8"/>
      <c r="C167" s="248" t="s">
        <v>75</v>
      </c>
      <c r="D167" s="248"/>
      <c r="E167" s="248"/>
      <c r="F167" s="249" t="s">
        <v>71</v>
      </c>
      <c r="G167" s="249"/>
      <c r="H167" s="7"/>
      <c r="I167" s="250" t="s">
        <v>242</v>
      </c>
      <c r="J167" s="250"/>
      <c r="K167" s="250"/>
    </row>
    <row r="168" spans="1:14" ht="16.5" customHeight="1">
      <c r="B168" s="8"/>
      <c r="C168" s="220"/>
      <c r="D168" s="220"/>
      <c r="E168" s="220"/>
      <c r="F168" s="249" t="s">
        <v>72</v>
      </c>
      <c r="G168" s="249"/>
      <c r="H168" s="7"/>
      <c r="I168" s="249" t="s">
        <v>73</v>
      </c>
      <c r="J168" s="249"/>
      <c r="K168" s="249"/>
    </row>
  </sheetData>
  <mergeCells count="212"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45:K45"/>
    <mergeCell ref="A46:K46"/>
    <mergeCell ref="A47:K47"/>
    <mergeCell ref="A49:B50"/>
    <mergeCell ref="D49:K49"/>
    <mergeCell ref="D50:K50"/>
    <mergeCell ref="C41:E41"/>
    <mergeCell ref="F41:G41"/>
    <mergeCell ref="I41:K41"/>
    <mergeCell ref="F42:G42"/>
    <mergeCell ref="I42:K42"/>
    <mergeCell ref="I43:K43"/>
    <mergeCell ref="A56:K56"/>
    <mergeCell ref="A57:C57"/>
    <mergeCell ref="D57:K57"/>
    <mergeCell ref="A58:K58"/>
    <mergeCell ref="A59:C59"/>
    <mergeCell ref="D59:K59"/>
    <mergeCell ref="A51:K51"/>
    <mergeCell ref="A52:B53"/>
    <mergeCell ref="D52:K52"/>
    <mergeCell ref="D53:K53"/>
    <mergeCell ref="A54:K54"/>
    <mergeCell ref="A55:C55"/>
    <mergeCell ref="D55:K55"/>
    <mergeCell ref="A65:B68"/>
    <mergeCell ref="D65:K65"/>
    <mergeCell ref="D66:K66"/>
    <mergeCell ref="D67:K67"/>
    <mergeCell ref="D68:K68"/>
    <mergeCell ref="A60:K60"/>
    <mergeCell ref="A61:B63"/>
    <mergeCell ref="D61:K61"/>
    <mergeCell ref="D62:K62"/>
    <mergeCell ref="D63:K63"/>
    <mergeCell ref="A64:K64"/>
    <mergeCell ref="L71:M71"/>
    <mergeCell ref="N71:N72"/>
    <mergeCell ref="C80:E80"/>
    <mergeCell ref="F80:G80"/>
    <mergeCell ref="I80:K80"/>
    <mergeCell ref="F81:G81"/>
    <mergeCell ref="I81:K81"/>
    <mergeCell ref="A69:C69"/>
    <mergeCell ref="D69:K69"/>
    <mergeCell ref="A71:A72"/>
    <mergeCell ref="B71:C71"/>
    <mergeCell ref="D71:D72"/>
    <mergeCell ref="E71:G71"/>
    <mergeCell ref="H71:H72"/>
    <mergeCell ref="I71:I72"/>
    <mergeCell ref="J71:J72"/>
    <mergeCell ref="K71:K72"/>
    <mergeCell ref="A87:K87"/>
    <mergeCell ref="A88:K88"/>
    <mergeCell ref="A89:K89"/>
    <mergeCell ref="A91:B92"/>
    <mergeCell ref="D91:K91"/>
    <mergeCell ref="D92:K92"/>
    <mergeCell ref="C83:E83"/>
    <mergeCell ref="F83:G83"/>
    <mergeCell ref="I83:K83"/>
    <mergeCell ref="F84:G84"/>
    <mergeCell ref="I84:K84"/>
    <mergeCell ref="I85:K85"/>
    <mergeCell ref="A98:K98"/>
    <mergeCell ref="A99:C99"/>
    <mergeCell ref="D99:K99"/>
    <mergeCell ref="A100:K100"/>
    <mergeCell ref="A101:C101"/>
    <mergeCell ref="D101:K101"/>
    <mergeCell ref="A93:K93"/>
    <mergeCell ref="A94:B95"/>
    <mergeCell ref="D94:K94"/>
    <mergeCell ref="D95:K95"/>
    <mergeCell ref="A96:K96"/>
    <mergeCell ref="A97:C97"/>
    <mergeCell ref="D97:K97"/>
    <mergeCell ref="A107:B110"/>
    <mergeCell ref="D107:K107"/>
    <mergeCell ref="D108:K108"/>
    <mergeCell ref="D109:K109"/>
    <mergeCell ref="D110:K110"/>
    <mergeCell ref="A102:K102"/>
    <mergeCell ref="A103:B105"/>
    <mergeCell ref="D103:K103"/>
    <mergeCell ref="D104:K104"/>
    <mergeCell ref="D105:K105"/>
    <mergeCell ref="A106:K106"/>
    <mergeCell ref="L113:M113"/>
    <mergeCell ref="N113:N114"/>
    <mergeCell ref="C122:E122"/>
    <mergeCell ref="F122:G122"/>
    <mergeCell ref="I122:K122"/>
    <mergeCell ref="F123:G123"/>
    <mergeCell ref="I123:K123"/>
    <mergeCell ref="A111:C111"/>
    <mergeCell ref="D111:K111"/>
    <mergeCell ref="A113:A114"/>
    <mergeCell ref="B113:C113"/>
    <mergeCell ref="D113:D114"/>
    <mergeCell ref="E113:G113"/>
    <mergeCell ref="H113:H114"/>
    <mergeCell ref="I113:I114"/>
    <mergeCell ref="J113:J114"/>
    <mergeCell ref="K113:K114"/>
    <mergeCell ref="A129:K129"/>
    <mergeCell ref="A130:K130"/>
    <mergeCell ref="A131:K131"/>
    <mergeCell ref="A133:B134"/>
    <mergeCell ref="D133:K133"/>
    <mergeCell ref="D134:K134"/>
    <mergeCell ref="C125:E125"/>
    <mergeCell ref="F125:G125"/>
    <mergeCell ref="I125:K125"/>
    <mergeCell ref="F126:G126"/>
    <mergeCell ref="I126:K126"/>
    <mergeCell ref="I127:K127"/>
    <mergeCell ref="A140:K140"/>
    <mergeCell ref="A141:C141"/>
    <mergeCell ref="D141:K141"/>
    <mergeCell ref="A142:K142"/>
    <mergeCell ref="A143:C143"/>
    <mergeCell ref="D143:K143"/>
    <mergeCell ref="A135:K135"/>
    <mergeCell ref="A136:B137"/>
    <mergeCell ref="D136:K136"/>
    <mergeCell ref="D137:K137"/>
    <mergeCell ref="A138:K138"/>
    <mergeCell ref="A139:C139"/>
    <mergeCell ref="D139:K139"/>
    <mergeCell ref="A149:B152"/>
    <mergeCell ref="D149:K149"/>
    <mergeCell ref="D150:K150"/>
    <mergeCell ref="D151:K151"/>
    <mergeCell ref="D152:K152"/>
    <mergeCell ref="A144:K144"/>
    <mergeCell ref="A145:B147"/>
    <mergeCell ref="D145:K145"/>
    <mergeCell ref="D146:K146"/>
    <mergeCell ref="D147:K147"/>
    <mergeCell ref="A148:K148"/>
    <mergeCell ref="A153:C153"/>
    <mergeCell ref="D153:K153"/>
    <mergeCell ref="A155:A156"/>
    <mergeCell ref="B155:C155"/>
    <mergeCell ref="D155:D156"/>
    <mergeCell ref="E155:G155"/>
    <mergeCell ref="H155:H156"/>
    <mergeCell ref="I155:I156"/>
    <mergeCell ref="J155:J156"/>
    <mergeCell ref="K155:K156"/>
    <mergeCell ref="C167:E167"/>
    <mergeCell ref="F167:G167"/>
    <mergeCell ref="I167:K167"/>
    <mergeCell ref="F168:G168"/>
    <mergeCell ref="I168:K168"/>
    <mergeCell ref="L155:M155"/>
    <mergeCell ref="N155:N156"/>
    <mergeCell ref="C164:E164"/>
    <mergeCell ref="F164:G164"/>
    <mergeCell ref="I164:K164"/>
    <mergeCell ref="F165:G165"/>
    <mergeCell ref="I165:K165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Ձև 2</vt:lpstr>
      <vt:lpstr>Ձև 8</vt:lpstr>
      <vt:lpstr>ԲՍԿ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2021-10-26T07:39:31Z</dcterms:modified>
</cp:coreProperties>
</file>